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🏠 HOME" sheetId="1" state="visible" r:id="rId1"/>
    <sheet xmlns:r="http://schemas.openxmlformats.org/officeDocument/2006/relationships" name="📋 QUICK START" sheetId="2" state="visible" r:id="rId2"/>
    <sheet xmlns:r="http://schemas.openxmlformats.org/officeDocument/2006/relationships" name="👥 CLIENT CRM" sheetId="3" state="visible" r:id="rId3"/>
    <sheet xmlns:r="http://schemas.openxmlformats.org/officeDocument/2006/relationships" name="🎯 LEAD TRACKER" sheetId="4" state="visible" r:id="rId4"/>
    <sheet xmlns:r="http://schemas.openxmlformats.org/officeDocument/2006/relationships" name="📞 FOLLOW-UP CENTER" sheetId="5" state="visible" r:id="rId5"/>
    <sheet xmlns:r="http://schemas.openxmlformats.org/officeDocument/2006/relationships" name="📅 APPOINTMENTS" sheetId="6" state="visible" r:id="rId6"/>
    <sheet xmlns:r="http://schemas.openxmlformats.org/officeDocument/2006/relationships" name="📝 APPLICATIONS" sheetId="7" state="visible" r:id="rId7"/>
    <sheet xmlns:r="http://schemas.openxmlformats.org/officeDocument/2006/relationships" name="✅ MEDICARE SALES" sheetId="8" state="visible" r:id="rId8"/>
    <sheet xmlns:r="http://schemas.openxmlformats.org/officeDocument/2006/relationships" name="💰 COMMISSIONS" sheetId="9" state="visible" r:id="rId9"/>
    <sheet xmlns:r="http://schemas.openxmlformats.org/officeDocument/2006/relationships" name="🔄 RENEWALS" sheetId="10" state="visible" r:id="rId10"/>
    <sheet xmlns:r="http://schemas.openxmlformats.org/officeDocument/2006/relationships" name="🔍 SEP CENTER" sheetId="11" state="visible" r:id="rId11"/>
    <sheet xmlns:r="http://schemas.openxmlformats.org/officeDocument/2006/relationships" name="🏥 MEDICAID" sheetId="12" state="visible" r:id="rId12"/>
    <sheet xmlns:r="http://schemas.openxmlformats.org/officeDocument/2006/relationships" name="📊 SALES FUNNEL" sheetId="13" state="visible" r:id="rId13"/>
    <sheet xmlns:r="http://schemas.openxmlformats.org/officeDocument/2006/relationships" name="📈 KPI DASHBOARD" sheetId="14" state="visible" r:id="rId14"/>
    <sheet xmlns:r="http://schemas.openxmlformats.org/officeDocument/2006/relationships" name="💼 BOOK OF BUSINESS" sheetId="15" state="visible" r:id="rId15"/>
    <sheet xmlns:r="http://schemas.openxmlformats.org/officeDocument/2006/relationships" name="📣 MARKETING" sheetId="16" state="visible" r:id="rId16"/>
    <sheet xmlns:r="http://schemas.openxmlformats.org/officeDocument/2006/relationships" name="🔗 RESOURCE CENTER" sheetId="17" state="visible" r:id="rId17"/>
    <sheet xmlns:r="http://schemas.openxmlformats.org/officeDocument/2006/relationships" name="🔎 SEARCH" sheetId="18" state="visible" r:id="rId18"/>
    <sheet xmlns:r="http://schemas.openxmlformats.org/officeDocument/2006/relationships" name="⚙️ SETTINGS" sheetId="19" state="visible" r:id="rId19"/>
  </sheets>
  <definedNames>
    <definedName name="_xlnm._FilterDatabase" localSheetId="2" hidden="1">'👥 CLIENT CRM'!$A$9:$AF$9</definedName>
    <definedName name="_xlnm._FilterDatabase" localSheetId="3" hidden="1">'🎯 LEAD TRACKER'!$A$8:$T$8</definedName>
    <definedName name="_xlnm._FilterDatabase" localSheetId="4" hidden="1">'📞 FOLLOW-UP CENTER'!$A$6:$P$6</definedName>
    <definedName name="_xlnm._FilterDatabase" localSheetId="5" hidden="1">'📅 APPOINTMENTS'!$A$7:$T$7</definedName>
    <definedName name="_xlnm._FilterDatabase" localSheetId="6" hidden="1">'📝 APPLICATIONS'!$A$4:$T$4</definedName>
    <definedName name="_xlnm._FilterDatabase" localSheetId="7" hidden="1">'✅ MEDICARE SALES'!$A$6:$W$6</definedName>
    <definedName name="_xlnm._FilterDatabase" localSheetId="8" hidden="1">'💰 COMMISSIONS'!$A$6:$P$6</definedName>
    <definedName name="_xlnm._FilterDatabase" localSheetId="9" hidden="1">'🔄 RENEWALS'!$A$6:$S$6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"/>
    <numFmt numFmtId="166" formatCode="0.0%"/>
    <numFmt numFmtId="167" formatCode="0.0"/>
  </numFmts>
  <fonts count="33">
    <font>
      <name val="Calibri"/>
      <family val="2"/>
      <color theme="1"/>
      <sz val="11"/>
      <scheme val="minor"/>
    </font>
    <font>
      <name val="Arial"/>
      <b val="1"/>
      <color rgb="00FFFFFF"/>
      <sz val="26"/>
    </font>
    <font>
      <name val="Arial"/>
      <i val="1"/>
      <color rgb="00FFFFFF"/>
      <sz val="12"/>
    </font>
    <font>
      <name val="Arial"/>
      <b val="1"/>
      <color rgb="00FFFFFF"/>
      <sz val="12"/>
    </font>
    <font>
      <name val="Arial"/>
      <b val="1"/>
      <color rgb="00FFFFFF"/>
      <sz val="16"/>
    </font>
    <font>
      <name val="Arial"/>
      <i val="1"/>
      <color rgb="00FFFFFF"/>
      <sz val="9"/>
    </font>
    <font>
      <name val="Arial"/>
      <color rgb="00FFFFFF"/>
      <sz val="10"/>
    </font>
    <font>
      <name val="Arial"/>
      <b val="1"/>
      <color rgb="00FFFFFF"/>
      <sz val="18"/>
    </font>
    <font>
      <name val="Arial"/>
      <i val="1"/>
      <color rgb="00FFFFFF"/>
      <sz val="11"/>
    </font>
    <font>
      <name val="Arial"/>
      <b val="1"/>
      <color rgb="00FFFFFF"/>
      <sz val="10"/>
    </font>
    <font>
      <name val="Arial"/>
      <b val="1"/>
      <color rgb="001F3864"/>
      <sz val="10"/>
    </font>
    <font>
      <name val="Arial"/>
      <color rgb="00404040"/>
      <sz val="10"/>
    </font>
    <font>
      <name val="Arial"/>
      <b val="1"/>
      <color rgb="00FFFFFF"/>
      <sz val="9"/>
    </font>
    <font>
      <name val="Arial"/>
      <b val="1"/>
      <color rgb="001F3864"/>
      <sz val="16"/>
    </font>
    <font>
      <name val="Arial"/>
      <color rgb="00404040"/>
      <sz val="9"/>
    </font>
    <font>
      <name val="Arial"/>
      <b val="1"/>
      <color rgb="00404040"/>
      <sz val="9"/>
    </font>
    <font>
      <name val="Arial"/>
      <b val="1"/>
      <color rgb="001F3864"/>
      <sz val="14"/>
    </font>
    <font>
      <name val="Arial"/>
      <b val="1"/>
      <color rgb="00FFFFFF"/>
      <sz val="11"/>
    </font>
    <font>
      <name val="Arial"/>
      <b val="1"/>
      <color rgb="001F3864"/>
      <sz val="9"/>
    </font>
    <font>
      <name val="Arial"/>
      <color rgb="000563C1"/>
      <sz val="9"/>
      <u val="single"/>
    </font>
    <font>
      <name val="Arial"/>
      <b val="1"/>
      <color rgb="00404040"/>
      <sz val="10"/>
    </font>
    <font>
      <name val="Arial"/>
      <b val="1"/>
      <color rgb="001F3864"/>
      <sz val="18"/>
    </font>
    <font>
      <name val="Arial"/>
      <i val="1"/>
      <color rgb="00404040"/>
      <sz val="8"/>
    </font>
    <font>
      <name val="Arial"/>
      <b val="1"/>
      <color rgb="00FFFFFF"/>
      <sz val="20"/>
    </font>
    <font>
      <name val="Arial"/>
      <b val="1"/>
      <color rgb="00FFFFFF"/>
      <sz val="14"/>
    </font>
    <font>
      <name val="Arial"/>
      <b val="1"/>
      <color rgb="001F3864"/>
      <sz val="22"/>
    </font>
    <font>
      <name val="Arial"/>
      <i val="1"/>
      <color rgb="00404040"/>
      <sz val="10"/>
    </font>
    <font>
      <name val="Arial"/>
      <i val="1"/>
      <color rgb="00404040"/>
      <sz val="9"/>
    </font>
    <font>
      <name val="Arial"/>
      <b val="1"/>
      <color rgb="001F3864"/>
      <sz val="11"/>
    </font>
    <font>
      <name val="Arial"/>
      <b val="1"/>
      <color rgb="001F3864"/>
      <sz val="12"/>
    </font>
    <font>
      <name val="Arial"/>
      <b val="1"/>
      <color rgb="0000B0A0"/>
      <sz val="10"/>
    </font>
    <font>
      <name val="Arial"/>
      <b val="1"/>
      <color rgb="000000FF"/>
      <sz val="11"/>
    </font>
    <font>
      <name val="Arial"/>
      <i val="1"/>
      <color rgb="00595959"/>
      <sz val="9"/>
    </font>
  </fonts>
  <fills count="1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00B0A0"/>
      </patternFill>
    </fill>
    <fill>
      <patternFill patternType="solid">
        <fgColor rgb="00163153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FFF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E2EFDA"/>
      </patternFill>
    </fill>
    <fill>
      <patternFill patternType="solid">
        <fgColor rgb="00D9F0D3"/>
      </patternFill>
    </fill>
    <fill>
      <patternFill patternType="solid">
        <fgColor rgb="00FFFACD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B8CCE4"/>
      </left>
      <right style="thin">
        <color rgb="00B8CCE4"/>
      </right>
      <top style="thin">
        <color rgb="00B8CCE4"/>
      </top>
      <bottom style="thin">
        <color rgb="00B8CCE4"/>
      </bottom>
    </border>
    <border>
      <left/>
      <right/>
      <top style="thin">
        <color rgb="00B8CCE4"/>
      </top>
      <bottom/>
      <diagonal/>
    </border>
    <border>
      <left/>
      <right style="thin">
        <color rgb="00B8CCE4"/>
      </right>
      <top style="thin">
        <color rgb="00B8CCE4"/>
      </top>
      <bottom/>
      <diagonal/>
    </border>
    <border>
      <left/>
      <right/>
      <top style="thin">
        <color rgb="00B8CCE4"/>
      </top>
      <bottom style="thin">
        <color rgb="00B8CCE4"/>
      </bottom>
      <diagonal/>
    </border>
    <border>
      <left/>
      <right style="thin">
        <color rgb="00B8CCE4"/>
      </right>
      <top style="thin">
        <color rgb="00B8CCE4"/>
      </top>
      <bottom style="thin">
        <color rgb="00B8CCE4"/>
      </bottom>
      <diagonal/>
    </border>
  </borders>
  <cellStyleXfs count="1">
    <xf numFmtId="0" fontId="0" fillId="0" borderId="0"/>
  </cellStyleXfs>
  <cellXfs count="14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0" fillId="2" borderId="0" pivotButton="0" quotePrefix="0" xfId="0"/>
    <xf numFmtId="0" fontId="3" fillId="2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center" vertical="center"/>
    </xf>
    <xf numFmtId="0" fontId="5" fillId="4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 wrapText="1"/>
    </xf>
    <xf numFmtId="0" fontId="8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center" vertical="center"/>
    </xf>
    <xf numFmtId="0" fontId="10" fillId="6" borderId="1" applyAlignment="1" pivotButton="0" quotePrefix="0" xfId="0">
      <alignment horizontal="center" vertical="center"/>
    </xf>
    <xf numFmtId="0" fontId="10" fillId="6" borderId="1" applyAlignment="1" pivotButton="0" quotePrefix="0" xfId="0">
      <alignment horizontal="left" vertical="center"/>
    </xf>
    <xf numFmtId="0" fontId="11" fillId="6" borderId="1" applyAlignment="1" pivotButton="0" quotePrefix="0" xfId="0">
      <alignment horizontal="left" vertical="center" wrapText="1"/>
    </xf>
    <xf numFmtId="0" fontId="10" fillId="7" borderId="1" applyAlignment="1" pivotButton="0" quotePrefix="0" xfId="0">
      <alignment horizontal="center" vertical="center"/>
    </xf>
    <xf numFmtId="0" fontId="10" fillId="7" borderId="1" applyAlignment="1" pivotButton="0" quotePrefix="0" xfId="0">
      <alignment horizontal="left" vertical="center"/>
    </xf>
    <xf numFmtId="0" fontId="11" fillId="7" borderId="1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8" fillId="5" borderId="0" applyAlignment="1" pivotButton="0" quotePrefix="0" xfId="0">
      <alignment horizontal="center" vertical="center" wrapText="1"/>
    </xf>
    <xf numFmtId="0" fontId="12" fillId="5" borderId="0" applyAlignment="1" pivotButton="0" quotePrefix="0" xfId="0">
      <alignment horizontal="center" vertical="center"/>
    </xf>
    <xf numFmtId="0" fontId="13" fillId="6" borderId="0" applyAlignment="1" pivotButton="0" quotePrefix="0" xfId="0">
      <alignment horizontal="center" vertical="center"/>
    </xf>
    <xf numFmtId="0" fontId="12" fillId="2" borderId="1" applyAlignment="1" pivotButton="0" quotePrefix="0" xfId="0">
      <alignment horizontal="center" vertical="center"/>
    </xf>
    <xf numFmtId="0" fontId="14" fillId="6" borderId="1" applyAlignment="1" pivotButton="0" quotePrefix="0" xfId="0">
      <alignment horizontal="center" vertical="center"/>
    </xf>
    <xf numFmtId="0" fontId="14" fillId="6" borderId="1" pivotButton="0" quotePrefix="0" xfId="0"/>
    <xf numFmtId="164" fontId="14" fillId="6" borderId="1" pivotButton="0" quotePrefix="0" xfId="0"/>
    <xf numFmtId="165" fontId="14" fillId="6" borderId="1" pivotButton="0" quotePrefix="0" xfId="0"/>
    <xf numFmtId="0" fontId="14" fillId="7" borderId="1" applyAlignment="1" pivotButton="0" quotePrefix="0" xfId="0">
      <alignment horizontal="center" vertical="center"/>
    </xf>
    <xf numFmtId="0" fontId="14" fillId="7" borderId="1" pivotButton="0" quotePrefix="0" xfId="0"/>
    <xf numFmtId="164" fontId="14" fillId="7" borderId="1" pivotButton="0" quotePrefix="0" xfId="0"/>
    <xf numFmtId="165" fontId="14" fillId="7" borderId="1" pivotButton="0" quotePrefix="0" xfId="0"/>
    <xf numFmtId="166" fontId="13" fillId="6" borderId="0" applyAlignment="1" pivotButton="0" quotePrefix="0" xfId="0">
      <alignment horizontal="center" vertical="center"/>
    </xf>
    <xf numFmtId="165" fontId="13" fillId="6" borderId="0" applyAlignment="1" pivotButton="0" quotePrefix="0" xfId="0">
      <alignment horizontal="center" vertical="center"/>
    </xf>
    <xf numFmtId="166" fontId="14" fillId="6" borderId="1" pivotButton="0" quotePrefix="0" xfId="0"/>
    <xf numFmtId="166" fontId="14" fillId="7" borderId="1" pivotButton="0" quotePrefix="0" xfId="0"/>
    <xf numFmtId="164" fontId="14" fillId="6" borderId="1" pivotButton="0" quotePrefix="0" xfId="0"/>
    <xf numFmtId="165" fontId="14" fillId="6" borderId="1" pivotButton="0" quotePrefix="0" xfId="0"/>
    <xf numFmtId="164" fontId="14" fillId="7" borderId="1" pivotButton="0" quotePrefix="0" xfId="0"/>
    <xf numFmtId="165" fontId="14" fillId="7" borderId="1" pivotButton="0" quotePrefix="0" xfId="0"/>
    <xf numFmtId="165" fontId="13" fillId="6" borderId="0" applyAlignment="1" pivotButton="0" quotePrefix="0" xfId="0">
      <alignment horizontal="center" vertical="center"/>
    </xf>
    <xf numFmtId="0" fontId="15" fillId="8" borderId="0" applyAlignment="1" pivotButton="0" quotePrefix="0" xfId="0">
      <alignment horizontal="center" vertical="center"/>
    </xf>
    <xf numFmtId="0" fontId="15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5" fillId="11" borderId="0" applyAlignment="1" pivotButton="0" quotePrefix="0" xfId="0">
      <alignment horizontal="center" vertical="center"/>
    </xf>
    <xf numFmtId="0" fontId="15" fillId="6" borderId="0" applyAlignment="1" pivotButton="0" quotePrefix="0" xfId="0">
      <alignment horizontal="center" vertical="center"/>
    </xf>
    <xf numFmtId="0" fontId="12" fillId="2" borderId="1" applyAlignment="1" pivotButton="0" quotePrefix="0" xfId="0">
      <alignment horizontal="center" vertical="center"/>
    </xf>
    <xf numFmtId="0" fontId="14" fillId="6" borderId="1" applyAlignment="1" pivotButton="0" quotePrefix="0" xfId="0">
      <alignment horizontal="center" vertical="center"/>
    </xf>
    <xf numFmtId="0" fontId="14" fillId="7" borderId="1" applyAlignment="1" pivotButton="0" quotePrefix="0" xfId="0">
      <alignment horizontal="center" vertical="center"/>
    </xf>
    <xf numFmtId="0" fontId="12" fillId="5" borderId="0" applyAlignment="1" pivotButton="0" quotePrefix="0" xfId="0">
      <alignment horizontal="center" vertical="center"/>
    </xf>
    <xf numFmtId="0" fontId="13" fillId="6" borderId="0" applyAlignment="1" pivotButton="0" quotePrefix="0" xfId="0">
      <alignment horizontal="center" vertical="center"/>
    </xf>
    <xf numFmtId="166" fontId="13" fillId="6" borderId="0" applyAlignment="1" pivotButton="0" quotePrefix="0" xfId="0">
      <alignment horizontal="center" vertical="center"/>
    </xf>
    <xf numFmtId="165" fontId="13" fillId="6" borderId="0" applyAlignment="1" pivotButton="0" quotePrefix="0" xfId="0">
      <alignment horizontal="center" vertical="center"/>
    </xf>
    <xf numFmtId="165" fontId="16" fillId="6" borderId="0" applyAlignment="1" pivotButton="0" quotePrefix="0" xfId="0">
      <alignment horizontal="center" vertical="center"/>
    </xf>
    <xf numFmtId="0" fontId="17" fillId="2" borderId="0" applyAlignment="1" pivotButton="0" quotePrefix="0" xfId="0">
      <alignment horizontal="center" vertical="center" wrapText="1"/>
    </xf>
    <xf numFmtId="0" fontId="18" fillId="6" borderId="1" applyAlignment="1" pivotButton="0" quotePrefix="0" xfId="0">
      <alignment horizontal="left" vertical="center"/>
    </xf>
    <xf numFmtId="0" fontId="14" fillId="6" borderId="1" applyAlignment="1" pivotButton="0" quotePrefix="0" xfId="0">
      <alignment horizontal="left" vertical="center" wrapText="1"/>
    </xf>
    <xf numFmtId="0" fontId="18" fillId="7" borderId="1" applyAlignment="1" pivotButton="0" quotePrefix="0" xfId="0">
      <alignment horizontal="left" vertical="center"/>
    </xf>
    <xf numFmtId="0" fontId="14" fillId="7" borderId="1" applyAlignment="1" pivotButton="0" quotePrefix="0" xfId="0">
      <alignment horizontal="left" vertical="center" wrapText="1"/>
    </xf>
    <xf numFmtId="0" fontId="18" fillId="12" borderId="1" applyAlignment="1" pivotButton="0" quotePrefix="0" xfId="0">
      <alignment horizontal="left" vertical="center"/>
    </xf>
    <xf numFmtId="0" fontId="14" fillId="12" borderId="1" applyAlignment="1" pivotButton="0" quotePrefix="0" xfId="0">
      <alignment horizontal="left" vertical="center" wrapText="1"/>
    </xf>
    <xf numFmtId="0" fontId="17" fillId="5" borderId="0" applyAlignment="1" pivotButton="0" quotePrefix="0" xfId="0">
      <alignment horizontal="center" vertical="center" wrapText="1"/>
    </xf>
    <xf numFmtId="0" fontId="17" fillId="3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/>
    </xf>
    <xf numFmtId="0" fontId="19" fillId="6" borderId="1" pivotButton="0" quotePrefix="0" xfId="0"/>
    <xf numFmtId="0" fontId="19" fillId="7" borderId="1" pivotButton="0" quotePrefix="0" xfId="0"/>
    <xf numFmtId="0" fontId="9" fillId="2" borderId="1" applyAlignment="1" pivotButton="0" quotePrefix="0" xfId="0">
      <alignment horizontal="center" vertical="center"/>
    </xf>
    <xf numFmtId="0" fontId="10" fillId="6" borderId="1" pivotButton="0" quotePrefix="0" xfId="0"/>
    <xf numFmtId="0" fontId="16" fillId="6" borderId="1" applyAlignment="1" pivotButton="0" quotePrefix="0" xfId="0">
      <alignment horizontal="center" vertical="center"/>
    </xf>
    <xf numFmtId="166" fontId="0" fillId="6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/>
    </xf>
    <xf numFmtId="0" fontId="20" fillId="6" borderId="1" applyAlignment="1" pivotButton="0" quotePrefix="0" xfId="0">
      <alignment horizontal="center" vertical="center"/>
    </xf>
    <xf numFmtId="0" fontId="10" fillId="7" borderId="1" pivotButton="0" quotePrefix="0" xfId="0"/>
    <xf numFmtId="0" fontId="16" fillId="7" borderId="1" applyAlignment="1" pivotButton="0" quotePrefix="0" xfId="0">
      <alignment horizontal="center" vertical="center"/>
    </xf>
    <xf numFmtId="166" fontId="0" fillId="7" borderId="1" applyAlignment="1" pivotButton="0" quotePrefix="0" xfId="0">
      <alignment horizontal="center" vertical="center"/>
    </xf>
    <xf numFmtId="0" fontId="11" fillId="7" borderId="1" applyAlignment="1" pivotButton="0" quotePrefix="0" xfId="0">
      <alignment horizontal="center" vertical="center"/>
    </xf>
    <xf numFmtId="0" fontId="20" fillId="7" borderId="1" applyAlignment="1" pivotButton="0" quotePrefix="0" xfId="0">
      <alignment horizontal="center" vertical="center"/>
    </xf>
    <xf numFmtId="0" fontId="9" fillId="5" borderId="1" applyAlignment="1" pivotButton="0" quotePrefix="0" xfId="0">
      <alignment horizontal="center" vertical="center"/>
    </xf>
    <xf numFmtId="0" fontId="14" fillId="6" borderId="1" applyAlignment="1" pivotButton="0" quotePrefix="0" xfId="0">
      <alignment horizontal="left" vertical="center"/>
    </xf>
    <xf numFmtId="166" fontId="14" fillId="6" borderId="1" applyAlignment="1" pivotButton="0" quotePrefix="0" xfId="0">
      <alignment horizontal="left" vertical="center"/>
    </xf>
    <xf numFmtId="165" fontId="0" fillId="0" borderId="0" pivotButton="0" quotePrefix="0" xfId="0"/>
    <xf numFmtId="0" fontId="14" fillId="7" borderId="1" applyAlignment="1" pivotButton="0" quotePrefix="0" xfId="0">
      <alignment horizontal="left" vertical="center"/>
    </xf>
    <xf numFmtId="166" fontId="14" fillId="7" borderId="1" applyAlignment="1" pivotButton="0" quotePrefix="0" xfId="0">
      <alignment horizontal="left" vertical="center"/>
    </xf>
    <xf numFmtId="0" fontId="12" fillId="2" borderId="0" applyAlignment="1" pivotButton="0" quotePrefix="0" xfId="0">
      <alignment horizontal="center" vertical="center"/>
    </xf>
    <xf numFmtId="0" fontId="12" fillId="5" borderId="0" applyAlignment="1" pivotButton="0" quotePrefix="0" xfId="0">
      <alignment horizontal="center" vertical="center"/>
    </xf>
    <xf numFmtId="0" fontId="12" fillId="3" borderId="0" applyAlignment="1" pivotButton="0" quotePrefix="0" xfId="0">
      <alignment horizontal="center" vertical="center"/>
    </xf>
    <xf numFmtId="3" fontId="21" fillId="6" borderId="0" applyAlignment="1" pivotButton="0" quotePrefix="0" xfId="0">
      <alignment horizontal="center" vertical="center"/>
    </xf>
    <xf numFmtId="165" fontId="21" fillId="6" borderId="0" applyAlignment="1" pivotButton="0" quotePrefix="0" xfId="0">
      <alignment horizontal="center" vertical="center"/>
    </xf>
    <xf numFmtId="166" fontId="21" fillId="6" borderId="0" applyAlignment="1" pivotButton="0" quotePrefix="0" xfId="0">
      <alignment horizontal="center" vertical="center"/>
    </xf>
    <xf numFmtId="0" fontId="22" fillId="13" borderId="0" applyAlignment="1" pivotButton="0" quotePrefix="0" xfId="0">
      <alignment horizontal="center" vertical="center"/>
    </xf>
    <xf numFmtId="165" fontId="14" fillId="6" borderId="1" applyAlignment="1" pivotButton="0" quotePrefix="0" xfId="0">
      <alignment horizontal="left" vertical="center"/>
    </xf>
    <xf numFmtId="165" fontId="14" fillId="7" borderId="1" applyAlignment="1" pivotButton="0" quotePrefix="0" xfId="0">
      <alignment horizontal="left" vertical="center"/>
    </xf>
    <xf numFmtId="165" fontId="9" fillId="2" borderId="1" applyAlignment="1" pivotButton="0" quotePrefix="0" xfId="0">
      <alignment horizontal="center" vertical="center"/>
    </xf>
    <xf numFmtId="166" fontId="9" fillId="2" borderId="1" applyAlignment="1" pivotButton="0" quotePrefix="0" xfId="0">
      <alignment horizontal="center" vertical="center"/>
    </xf>
    <xf numFmtId="165" fontId="9" fillId="5" borderId="1" applyAlignment="1" pivotButton="0" quotePrefix="0" xfId="0">
      <alignment horizontal="center" vertical="center"/>
    </xf>
    <xf numFmtId="166" fontId="9" fillId="5" borderId="1" applyAlignment="1" pivotButton="0" quotePrefix="0" xfId="0">
      <alignment horizontal="center" vertical="center"/>
    </xf>
    <xf numFmtId="0" fontId="23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4" fillId="3" borderId="0" applyAlignment="1" pivotButton="0" quotePrefix="0" xfId="0">
      <alignment horizontal="center" vertical="center" wrapText="1"/>
    </xf>
    <xf numFmtId="0" fontId="9" fillId="5" borderId="0" applyAlignment="1" pivotButton="0" quotePrefix="0" xfId="0">
      <alignment horizontal="center" vertical="center"/>
    </xf>
    <xf numFmtId="0" fontId="27" fillId="7" borderId="0" applyAlignment="1" pivotButton="0" quotePrefix="0" xfId="0">
      <alignment horizontal="left" vertical="center" wrapText="1"/>
    </xf>
    <xf numFmtId="0" fontId="25" fillId="6" borderId="0" applyAlignment="1" pivotButton="0" quotePrefix="0" xfId="0">
      <alignment horizontal="center" vertical="center"/>
    </xf>
    <xf numFmtId="0" fontId="26" fillId="6" borderId="1" applyAlignment="1" pivotButton="0" quotePrefix="0" xfId="0">
      <alignment horizontal="center" vertical="center"/>
    </xf>
    <xf numFmtId="165" fontId="25" fillId="6" borderId="0" applyAlignment="1" pivotButton="0" quotePrefix="0" xfId="0">
      <alignment horizontal="center" vertical="center"/>
    </xf>
    <xf numFmtId="0" fontId="10" fillId="6" borderId="1" applyAlignment="1" pivotButton="0" quotePrefix="0" xfId="0">
      <alignment horizontal="left" vertical="center"/>
    </xf>
    <xf numFmtId="166" fontId="28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10" fillId="7" borderId="1" applyAlignment="1" pivotButton="0" quotePrefix="0" xfId="0">
      <alignment horizontal="left" vertical="center"/>
    </xf>
    <xf numFmtId="167" fontId="28" fillId="7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28" fillId="7" borderId="1" applyAlignment="1" pivotButton="0" quotePrefix="0" xfId="0">
      <alignment horizontal="center" vertical="center"/>
    </xf>
    <xf numFmtId="3" fontId="28" fillId="6" borderId="1" applyAlignment="1" pivotButton="0" quotePrefix="0" xfId="0">
      <alignment horizontal="center" vertical="center"/>
    </xf>
    <xf numFmtId="166" fontId="28" fillId="7" borderId="1" applyAlignment="1" pivotButton="0" quotePrefix="0" xfId="0">
      <alignment horizontal="center" vertical="center"/>
    </xf>
    <xf numFmtId="0" fontId="10" fillId="12" borderId="1" applyAlignment="1" pivotButton="0" quotePrefix="0" xfId="0">
      <alignment horizontal="left" vertical="center"/>
    </xf>
    <xf numFmtId="0" fontId="11" fillId="12" borderId="1" applyAlignment="1" pivotButton="0" quotePrefix="0" xfId="0">
      <alignment horizontal="left" vertical="center" wrapText="1"/>
    </xf>
    <xf numFmtId="0" fontId="12" fillId="2" borderId="1" applyAlignment="1" pivotButton="0" quotePrefix="0" xfId="0">
      <alignment horizontal="center" vertical="center"/>
    </xf>
    <xf numFmtId="165" fontId="0" fillId="6" borderId="1" pivotButton="0" quotePrefix="0" xfId="0"/>
    <xf numFmtId="166" fontId="0" fillId="6" borderId="1" pivotButton="0" quotePrefix="0" xfId="0"/>
    <xf numFmtId="165" fontId="0" fillId="7" borderId="1" pivotButton="0" quotePrefix="0" xfId="0"/>
    <xf numFmtId="166" fontId="0" fillId="7" borderId="1" pivotButton="0" quotePrefix="0" xfId="0"/>
    <xf numFmtId="0" fontId="14" fillId="6" borderId="1" applyAlignment="1" pivotButton="0" quotePrefix="0" xfId="0">
      <alignment horizontal="center" vertical="center"/>
    </xf>
    <xf numFmtId="164" fontId="14" fillId="6" borderId="1" applyAlignment="1" pivotButton="0" quotePrefix="0" xfId="0">
      <alignment horizontal="left" vertical="center"/>
    </xf>
    <xf numFmtId="0" fontId="14" fillId="7" borderId="1" applyAlignment="1" pivotButton="0" quotePrefix="0" xfId="0">
      <alignment horizontal="center" vertical="center"/>
    </xf>
    <xf numFmtId="164" fontId="14" fillId="7" borderId="1" applyAlignment="1" pivotButton="0" quotePrefix="0" xfId="0">
      <alignment horizontal="left" vertical="center"/>
    </xf>
    <xf numFmtId="0" fontId="29" fillId="0" borderId="0" pivotButton="0" quotePrefix="0" xfId="0"/>
    <xf numFmtId="0" fontId="16" fillId="12" borderId="1" applyAlignment="1" pivotButton="0" quotePrefix="0" xfId="0">
      <alignment horizontal="left" vertical="center"/>
    </xf>
    <xf numFmtId="0" fontId="30" fillId="6" borderId="1" applyAlignment="1" pivotButton="0" quotePrefix="0" xfId="0">
      <alignment horizontal="left" vertical="center"/>
    </xf>
    <xf numFmtId="0" fontId="30" fillId="7" borderId="1" applyAlignment="1" pivotButton="0" quotePrefix="0" xfId="0">
      <alignment horizontal="left" vertical="center"/>
    </xf>
    <xf numFmtId="0" fontId="20" fillId="7" borderId="1" applyAlignment="1" pivotButton="0" quotePrefix="0" xfId="0">
      <alignment horizontal="left" vertical="center"/>
    </xf>
    <xf numFmtId="0" fontId="31" fillId="12" borderId="1" applyAlignment="1" pivotButton="0" quotePrefix="0" xfId="0">
      <alignment horizontal="center" vertical="center"/>
    </xf>
    <xf numFmtId="0" fontId="11" fillId="13" borderId="1" applyAlignment="1" pivotButton="0" quotePrefix="0" xfId="0">
      <alignment horizontal="center" vertical="center"/>
    </xf>
    <xf numFmtId="0" fontId="32" fillId="12" borderId="0" applyAlignment="1" pivotButton="0" quotePrefix="0" xfId="0">
      <alignment horizontal="left" vertical="center"/>
    </xf>
    <xf numFmtId="0" fontId="20" fillId="6" borderId="1" applyAlignment="1" pivotButton="0" quotePrefix="0" xfId="0">
      <alignment horizontal="left" vertical="center"/>
    </xf>
    <xf numFmtId="0" fontId="11" fillId="7" borderId="1" applyAlignment="1" pivotButton="0" quotePrefix="0" xfId="0">
      <alignment horizontal="left" vertical="center"/>
    </xf>
    <xf numFmtId="0" fontId="9" fillId="4" borderId="0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11">
    <dxf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E2EFDA"/>
        </patternFill>
      </fill>
    </dxf>
    <dxf>
      <fill>
        <patternFill patternType="solid">
          <fgColor rgb="00E2CFEE"/>
        </patternFill>
      </fill>
    </dxf>
    <dxf>
      <fill>
        <patternFill patternType="solid">
          <fgColor rgb="00D9D9D9"/>
        </patternFill>
      </fill>
    </dxf>
    <dxf>
      <fill>
        <patternFill patternType="solid">
          <fgColor rgb="00D6E4F0"/>
        </patternFill>
      </fill>
    </dxf>
    <dxf>
      <fill>
        <patternFill patternType="solid">
          <fgColor rgb="00FFFACD"/>
        </patternFill>
      </fill>
    </dxf>
    <dxf>
      <fill>
        <patternFill patternType="solid">
          <fgColor rgb="00D9F0D3"/>
        </patternFill>
      </fill>
    </dxf>
    <dxf>
      <fill>
        <patternFill patternType="solid">
          <fgColor rgb="00FFE0B2"/>
        </patternFill>
      </fill>
    </dxf>
    <dxf>
      <fill>
        <patternFill patternType="solid">
          <fgColor rgb="00FFB347"/>
        </patternFill>
      </fill>
    </dxf>
    <dxf>
      <fill>
        <patternFill patternType="solid">
          <fgColor rgb="00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63153"/>
    <outlinePr summaryBelow="1" summaryRight="1"/>
    <pageSetUpPr fitToPage="1"/>
  </sheetPr>
  <dimension ref="A1:R30"/>
  <sheetViews>
    <sheetView showGridLines="0" zoomScale="100" workbookViewId="0">
      <selection activeCell="A1" sqref="A1"/>
    </sheetView>
  </sheetViews>
  <sheetFormatPr baseColWidth="8" defaultRowHeight="15"/>
  <cols>
    <col width="5.5" customWidth="1" min="1" max="1"/>
    <col width="5.5" customWidth="1" min="2" max="2"/>
    <col width="5.5" customWidth="1" min="3" max="3"/>
    <col width="5.5" customWidth="1" min="4" max="4"/>
    <col width="5.5" customWidth="1" min="5" max="5"/>
    <col width="5.5" customWidth="1" min="6" max="6"/>
    <col width="5.5" customWidth="1" min="7" max="7"/>
    <col width="5.5" customWidth="1" min="8" max="8"/>
    <col width="5.5" customWidth="1" min="9" max="9"/>
    <col width="5.5" customWidth="1" min="10" max="10"/>
    <col width="5.5" customWidth="1" min="11" max="11"/>
    <col width="5.5" customWidth="1" min="12" max="12"/>
    <col width="5.5" customWidth="1" min="13" max="13"/>
    <col width="5.5" customWidth="1" min="14" max="14"/>
    <col width="5.5" customWidth="1" min="15" max="15"/>
    <col width="5.5" customWidth="1" min="16" max="16"/>
    <col width="5.5" customWidth="1" min="17" max="17"/>
    <col width="5.5" customWidth="1" min="18" max="18"/>
  </cols>
  <sheetData>
    <row r="1" ht="48" customHeight="1">
      <c r="A1" s="1" t="inlineStr">
        <is>
          <t>Medicare Agent Performance Dashboard PRO</t>
        </is>
      </c>
    </row>
    <row r="2" ht="24" customHeight="1">
      <c r="A2" s="2" t="inlineStr">
        <is>
          <t>by TemplateTitanHQ  ·  Your Complete Medicare Business Operating System</t>
        </is>
      </c>
    </row>
    <row r="3" ht="8" customHeight="1">
      <c r="A3" s="3" t="n"/>
    </row>
    <row r="5" ht="20" customHeight="1">
      <c r="A5" s="4" t="inlineStr">
        <is>
          <t>👥 CLIENT CRM</t>
        </is>
      </c>
      <c r="D5" s="5" t="inlineStr">
        <is>
          <t>🎯 LEAD TRACKER</t>
        </is>
      </c>
      <c r="G5" s="4" t="inlineStr">
        <is>
          <t>📞 FOLLOW-UP CENTER</t>
        </is>
      </c>
      <c r="J5" s="6" t="inlineStr">
        <is>
          <t>📅 APPOINTMENTS</t>
        </is>
      </c>
      <c r="M5" s="4" t="inlineStr">
        <is>
          <t>📝 APPLICATIONS</t>
        </is>
      </c>
      <c r="P5" s="5" t="inlineStr">
        <is>
          <t>✅ MEDICARE SALES</t>
        </is>
      </c>
    </row>
    <row r="6" ht="20" customHeight="1">
      <c r="A6" s="7">
        <f>HYPERLINK("#'👥 CLIENT CRM'!A1","➜ OPEN")</f>
        <v/>
      </c>
      <c r="D6" s="8">
        <f>HYPERLINK("#'🎯 LEAD TRACKER'!A1","➜ OPEN")</f>
        <v/>
      </c>
      <c r="G6" s="7">
        <f>HYPERLINK("#'📞 FOLLOW-UP CENTER'!A1","➜ OPEN")</f>
        <v/>
      </c>
      <c r="J6" s="9">
        <f>HYPERLINK("#'📅 APPOINTMENTS'!A1","➜ OPEN")</f>
        <v/>
      </c>
      <c r="M6" s="7">
        <f>HYPERLINK("#'📝 APPLICATIONS'!A1","➜ OPEN")</f>
        <v/>
      </c>
      <c r="P6" s="8">
        <f>HYPERLINK("#'✅ MEDICARE SALES'!A1","➜ OPEN")</f>
        <v/>
      </c>
    </row>
    <row r="7" ht="20" customHeight="1"/>
    <row r="8" ht="20" customHeight="1"/>
    <row r="9" ht="20" customHeight="1">
      <c r="A9" s="10" t="inlineStr">
        <is>
          <t>Track every client, policy &amp; renewal date</t>
        </is>
      </c>
      <c r="D9" s="10" t="inlineStr">
        <is>
          <t>Log leads, costs, ROI &amp; conversion</t>
        </is>
      </c>
      <c r="G9" s="10" t="inlineStr">
        <is>
          <t>Never miss a callback — color coded</t>
        </is>
      </c>
      <c r="J9" s="10" t="inlineStr">
        <is>
          <t>Schedule &amp; track all appointments</t>
        </is>
      </c>
      <c r="M9" s="10" t="inlineStr">
        <is>
          <t>Monitor apps from submission to issue</t>
        </is>
      </c>
      <c r="P9" s="10" t="inlineStr">
        <is>
          <t>Record every Medicare enrollment</t>
        </is>
      </c>
    </row>
    <row r="13" ht="20" customHeight="1">
      <c r="A13" s="6" t="inlineStr">
        <is>
          <t>💰 COMMISSIONS</t>
        </is>
      </c>
      <c r="D13" s="4" t="inlineStr">
        <is>
          <t>🔄 RENEWALS</t>
        </is>
      </c>
      <c r="G13" s="5" t="inlineStr">
        <is>
          <t>🔍 SEP CENTER</t>
        </is>
      </c>
      <c r="J13" s="6" t="inlineStr">
        <is>
          <t>🏥 MEDICAID</t>
        </is>
      </c>
      <c r="M13" s="4" t="inlineStr">
        <is>
          <t>📊 SALES FUNNEL</t>
        </is>
      </c>
      <c r="P13" s="5" t="inlineStr">
        <is>
          <t>📈 KPI DASHBOARD</t>
        </is>
      </c>
    </row>
    <row r="14" ht="20" customHeight="1">
      <c r="A14" s="9">
        <f>HYPERLINK("#'💰 COMMISSIONS'!A1","➜ OPEN")</f>
        <v/>
      </c>
      <c r="D14" s="7">
        <f>HYPERLINK("#'🔄 RENEWALS'!A1","➜ OPEN")</f>
        <v/>
      </c>
      <c r="G14" s="8">
        <f>HYPERLINK("#'🔍 SEP CENTER'!A1","➜ OPEN")</f>
        <v/>
      </c>
      <c r="J14" s="9">
        <f>HYPERLINK("#'🏥 MEDICAID'!A1","➜ OPEN")</f>
        <v/>
      </c>
      <c r="M14" s="7">
        <f>HYPERLINK("#'📊 SALES FUNNEL'!A1","➜ OPEN")</f>
        <v/>
      </c>
      <c r="P14" s="8">
        <f>HYPERLINK("#'📈 KPI DASHBOARD'!A1","➜ OPEN")</f>
        <v/>
      </c>
    </row>
    <row r="15" ht="20" customHeight="1"/>
    <row r="16" ht="20" customHeight="1"/>
    <row r="17" ht="20" customHeight="1">
      <c r="A17" s="10" t="inlineStr">
        <is>
          <t>Track income, renewals &amp; chargebacks</t>
        </is>
      </c>
      <c r="D17" s="10" t="inlineStr">
        <is>
          <t>Annual review &amp; retention dashboard</t>
        </is>
      </c>
      <c r="G17" s="10" t="inlineStr">
        <is>
          <t>Full SEP cheat sheet library</t>
        </is>
      </c>
      <c r="J17" s="10" t="inlineStr">
        <is>
          <t>Dual eligible &amp; LIS resources</t>
        </is>
      </c>
      <c r="M17" s="10" t="inlineStr">
        <is>
          <t>Visual pipeline &amp; conversion rates</t>
        </is>
      </c>
      <c r="P17" s="10" t="inlineStr">
        <is>
          <t>Charts, trends &amp; performance KPIs</t>
        </is>
      </c>
    </row>
    <row r="21" ht="20" customHeight="1">
      <c r="A21" s="6" t="inlineStr">
        <is>
          <t>💼 BOOK OF BUSINESS</t>
        </is>
      </c>
      <c r="D21" s="4" t="inlineStr">
        <is>
          <t>📣 MARKETING</t>
        </is>
      </c>
      <c r="G21" s="5" t="inlineStr">
        <is>
          <t>🔗 RESOURCE CENTER</t>
        </is>
      </c>
      <c r="J21" s="6" t="inlineStr">
        <is>
          <t>🔎 SEARCH</t>
        </is>
      </c>
      <c r="M21" s="4" t="inlineStr">
        <is>
          <t>📋 QUICK START</t>
        </is>
      </c>
      <c r="P21" s="5" t="inlineStr">
        <is>
          <t>⚙️ SETTINGS</t>
        </is>
      </c>
    </row>
    <row r="22" ht="20" customHeight="1">
      <c r="A22" s="9">
        <f>HYPERLINK("#'💼 BOOK OF BUSINESS'!A1","➜ OPEN")</f>
        <v/>
      </c>
      <c r="D22" s="7">
        <f>HYPERLINK("#'📣 MARKETING'!A1","➜ OPEN")</f>
        <v/>
      </c>
      <c r="G22" s="8">
        <f>HYPERLINK("#'🔗 RESOURCE CENTER'!A1","➜ OPEN")</f>
        <v/>
      </c>
      <c r="J22" s="9">
        <f>HYPERLINK("#'🔎 SEARCH'!A1","➜ OPEN")</f>
        <v/>
      </c>
      <c r="M22" s="7">
        <f>HYPERLINK("#'📋 QUICK START'!A1","➜ OPEN")</f>
        <v/>
      </c>
      <c r="P22" s="8">
        <f>HYPERLINK("#'⚙️ SETTINGS'!A1","➜ OPEN")</f>
        <v/>
      </c>
    </row>
    <row r="23" ht="20" customHeight="1"/>
    <row r="24" ht="20" customHeight="1"/>
    <row r="25" ht="20" customHeight="1">
      <c r="A25" s="10" t="inlineStr">
        <is>
          <t>Track business value &amp; resale worth</t>
        </is>
      </c>
      <c r="D25" s="10" t="inlineStr">
        <is>
          <t>Lead source ROI &amp; campaign tracking</t>
        </is>
      </c>
      <c r="G25" s="10" t="inlineStr">
        <is>
          <t>CMS, AHIP, carriers &amp; compliance</t>
        </is>
      </c>
      <c r="J25" s="10" t="inlineStr">
        <is>
          <t>Find any feature instantly</t>
        </is>
      </c>
      <c r="M25" s="10" t="inlineStr">
        <is>
          <t>Setup guide &amp; how-to instructions</t>
        </is>
      </c>
      <c r="P25" s="10" t="inlineStr">
        <is>
          <t>Configure dropdowns &amp; benchmarks</t>
        </is>
      </c>
    </row>
    <row r="30" ht="22" customHeight="1">
      <c r="A30" s="137" t="inlineStr">
        <is>
          <t xml:space="preserve">  📊 Quick Stats  |  Active Clients: 32  |  YTD Sales: 82  |  YTD Net Commission: $45,008  |  Leads This Month: 63  |  Overdue Follow-Ups: 8  |  Upcoming Renewals: 12</t>
        </is>
      </c>
    </row>
  </sheetData>
  <mergeCells count="58">
    <mergeCell ref="P21:R21"/>
    <mergeCell ref="P6:R8"/>
    <mergeCell ref="A25:C25"/>
    <mergeCell ref="D13:F13"/>
    <mergeCell ref="A6:C8"/>
    <mergeCell ref="P22:R24"/>
    <mergeCell ref="J6:L8"/>
    <mergeCell ref="G13:I13"/>
    <mergeCell ref="M6:O8"/>
    <mergeCell ref="M13:O13"/>
    <mergeCell ref="D17:F17"/>
    <mergeCell ref="M22:O24"/>
    <mergeCell ref="P17:R17"/>
    <mergeCell ref="A21:C21"/>
    <mergeCell ref="M25:O25"/>
    <mergeCell ref="M21:O21"/>
    <mergeCell ref="D21:F21"/>
    <mergeCell ref="A3:R3"/>
    <mergeCell ref="J25:L25"/>
    <mergeCell ref="G6:I8"/>
    <mergeCell ref="A5:C5"/>
    <mergeCell ref="G5:I5"/>
    <mergeCell ref="A2:R2"/>
    <mergeCell ref="A17:C17"/>
    <mergeCell ref="P13:R13"/>
    <mergeCell ref="M17:O17"/>
    <mergeCell ref="D9:F9"/>
    <mergeCell ref="D25:F25"/>
    <mergeCell ref="J21:L21"/>
    <mergeCell ref="G14:I16"/>
    <mergeCell ref="G25:I25"/>
    <mergeCell ref="A14:C16"/>
    <mergeCell ref="A13:C13"/>
    <mergeCell ref="M14:O16"/>
    <mergeCell ref="A22:C24"/>
    <mergeCell ref="D5:F5"/>
    <mergeCell ref="P5:R5"/>
    <mergeCell ref="D14:F16"/>
    <mergeCell ref="J22:L24"/>
    <mergeCell ref="G22:I24"/>
    <mergeCell ref="A9:C9"/>
    <mergeCell ref="G9:I9"/>
    <mergeCell ref="J17:L17"/>
    <mergeCell ref="G21:I21"/>
    <mergeCell ref="J5:L5"/>
    <mergeCell ref="A30:R30"/>
    <mergeCell ref="J14:L16"/>
    <mergeCell ref="P14:R16"/>
    <mergeCell ref="P25:R25"/>
    <mergeCell ref="D6:F8"/>
    <mergeCell ref="J13:L13"/>
    <mergeCell ref="M9:O9"/>
    <mergeCell ref="D22:F24"/>
    <mergeCell ref="M5:O5"/>
    <mergeCell ref="P9:R9"/>
    <mergeCell ref="A1:R1"/>
    <mergeCell ref="G17:I17"/>
    <mergeCell ref="J9:L9"/>
  </mergeCells>
  <pageMargins left="0.5" right="0.5" top="0.75" bottom="0.7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00B0A0"/>
    <outlinePr summaryBelow="1" summaryRight="1"/>
    <pageSetUpPr fitToPage="1"/>
  </sheetPr>
  <dimension ref="A1:L3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65" customWidth="1" min="3" max="3"/>
  </cols>
  <sheetData>
    <row r="1" ht="36" customHeight="1">
      <c r="A1" s="12" t="inlineStr">
        <is>
          <t>📋 QUICK START GUIDE — Medicare Agent Performance Dashboard PRO</t>
        </is>
      </c>
    </row>
    <row r="2">
      <c r="A2" s="13" t="inlineStr">
        <is>
          <t>Follow these steps to get up and running in under 10 minutes.</t>
        </is>
      </c>
    </row>
    <row r="4">
      <c r="A4" s="14" t="inlineStr">
        <is>
          <t>SETUP STEPS</t>
        </is>
      </c>
    </row>
    <row r="5">
      <c r="A5" s="80" t="inlineStr">
        <is>
          <t>Step</t>
        </is>
      </c>
      <c r="B5" s="80" t="inlineStr">
        <is>
          <t>Action</t>
        </is>
      </c>
      <c r="C5" s="80" t="inlineStr">
        <is>
          <t>What To Do</t>
        </is>
      </c>
    </row>
    <row r="6" ht="30" customHeight="1">
      <c r="A6" s="16" t="inlineStr">
        <is>
          <t>STEP 1</t>
        </is>
      </c>
      <c r="B6" s="107" t="inlineStr">
        <is>
          <t>Go to ⚙️ SETTINGS</t>
        </is>
      </c>
      <c r="C6" s="18" t="inlineStr">
        <is>
          <t>Enter your team benchmark averages for each KPI. These drive the PIP tracker and KPI dashboard.</t>
        </is>
      </c>
    </row>
    <row r="7" ht="30" customHeight="1">
      <c r="A7" s="19" t="inlineStr">
        <is>
          <t>STEP 2</t>
        </is>
      </c>
      <c r="B7" s="110" t="inlineStr">
        <is>
          <t>Configure Your Dropdowns</t>
        </is>
      </c>
      <c r="C7" s="21" t="inlineStr">
        <is>
          <t>In SETTINGS &gt; Section C, add your carrier names, lead sources, and plan types to personalize all dropdowns.</t>
        </is>
      </c>
    </row>
    <row r="8" ht="30" customHeight="1">
      <c r="A8" s="16" t="inlineStr">
        <is>
          <t>STEP 3</t>
        </is>
      </c>
      <c r="B8" s="107" t="inlineStr">
        <is>
          <t>Add Your Clients</t>
        </is>
      </c>
      <c r="C8" s="18" t="inlineStr">
        <is>
          <t>Open 👥 CLIENT CRM and enter existing clients. Fill in plan, carrier, effective date, and next review date.</t>
        </is>
      </c>
    </row>
    <row r="9" ht="30" customHeight="1">
      <c r="A9" s="19" t="inlineStr">
        <is>
          <t>STEP 4</t>
        </is>
      </c>
      <c r="B9" s="110" t="inlineStr">
        <is>
          <t>Log Your Leads</t>
        </is>
      </c>
      <c r="C9" s="21" t="inlineStr">
        <is>
          <t>Use 🎯 LEAD TRACKER to record new leads daily. Track source, cost, and status to calculate your ROI.</t>
        </is>
      </c>
    </row>
    <row r="10" ht="30" customHeight="1">
      <c r="A10" s="16" t="inlineStr">
        <is>
          <t>STEP 5</t>
        </is>
      </c>
      <c r="B10" s="107" t="inlineStr">
        <is>
          <t>Set Follow-Ups</t>
        </is>
      </c>
      <c r="C10" s="18" t="inlineStr">
        <is>
          <t>In 📞 FOLLOW-UP CENTER, enter every callback. Red = overdue, Yellow = due today, Green = upcoming.</t>
        </is>
      </c>
    </row>
    <row r="11" ht="30" customHeight="1">
      <c r="A11" s="19" t="inlineStr">
        <is>
          <t>STEP 6</t>
        </is>
      </c>
      <c r="B11" s="110" t="inlineStr">
        <is>
          <t>Record Sales</t>
        </is>
      </c>
      <c r="C11" s="21" t="inlineStr">
        <is>
          <t>After every enrollment, log the sale in ✅ MEDICARE SALES and 💰 COMMISSIONS for income tracking.</t>
        </is>
      </c>
    </row>
    <row r="12" ht="30" customHeight="1">
      <c r="A12" s="16" t="inlineStr">
        <is>
          <t>STEP 7</t>
        </is>
      </c>
      <c r="B12" s="107" t="inlineStr">
        <is>
          <t>Review Your KPIs Weekly</t>
        </is>
      </c>
      <c r="C12" s="18" t="inlineStr">
        <is>
          <t>Open 📈 KPI DASHBOARD each week to review your sales trends, conversion rates, and commission totals.</t>
        </is>
      </c>
    </row>
    <row r="13" ht="30" customHeight="1">
      <c r="A13" s="19" t="inlineStr">
        <is>
          <t>STEP 8</t>
        </is>
      </c>
      <c r="B13" s="110" t="inlineStr">
        <is>
          <t>Check Book of Business Monthly</t>
        </is>
      </c>
      <c r="C13" s="21" t="inlineStr">
        <is>
          <t>Use 💼 BOOK OF BUSINESS to track your total recurring income and estimated business resale value.</t>
        </is>
      </c>
    </row>
    <row r="14" ht="30" customHeight="1">
      <c r="A14" s="16" t="inlineStr">
        <is>
          <t>STEP 9</t>
        </is>
      </c>
      <c r="B14" s="107" t="inlineStr">
        <is>
          <t>Use SEP Center Daily</t>
        </is>
      </c>
      <c r="C14" s="18" t="inlineStr">
        <is>
          <t>Open 🔍 SEP CENTER to identify enrollment opportunities for clients who have qualifying life events.</t>
        </is>
      </c>
    </row>
    <row r="15" ht="30" customHeight="1">
      <c r="A15" s="19" t="inlineStr">
        <is>
          <t>STEP 10</t>
        </is>
      </c>
      <c r="B15" s="110" t="inlineStr">
        <is>
          <t>Explore Resource Center</t>
        </is>
      </c>
      <c r="C15" s="21" t="inlineStr">
        <is>
          <t>🔗 RESOURCE CENTER has clickable links to CMS, AHIP, all carrier portals, and compliance tools.</t>
        </is>
      </c>
    </row>
    <row r="18">
      <c r="A18" s="22" t="inlineStr">
        <is>
          <t>WHAT EACH TAB DOES</t>
        </is>
      </c>
    </row>
    <row r="19">
      <c r="A19" s="80" t="inlineStr">
        <is>
          <t>Tab Name</t>
        </is>
      </c>
      <c r="B19" s="80" t="inlineStr">
        <is>
          <t>Description</t>
        </is>
      </c>
    </row>
    <row r="20" ht="22" customHeight="1">
      <c r="A20" s="107" t="inlineStr">
        <is>
          <t>🏠 HOME</t>
        </is>
      </c>
      <c r="B20" s="18" t="inlineStr">
        <is>
          <t>Navigation hub — jump to any tab instantly</t>
        </is>
      </c>
    </row>
    <row r="21" ht="22" customHeight="1">
      <c r="A21" s="110" t="inlineStr">
        <is>
          <t>👥 CLIENT CRM</t>
        </is>
      </c>
      <c r="B21" s="21" t="inlineStr">
        <is>
          <t>Full client database with policy details, retention risk &amp; cross-sell flags</t>
        </is>
      </c>
    </row>
    <row r="22" ht="22" customHeight="1">
      <c r="A22" s="107" t="inlineStr">
        <is>
          <t>🎯 LEAD TRACKER</t>
        </is>
      </c>
      <c r="B22" s="18" t="inlineStr">
        <is>
          <t>Track lead source, cost, conversion rate &amp; ROI per lead source</t>
        </is>
      </c>
    </row>
    <row r="23" ht="22" customHeight="1">
      <c r="A23" s="110" t="inlineStr">
        <is>
          <t>📞 FOLLOW-UP CENTER</t>
        </is>
      </c>
      <c r="B23" s="21" t="inlineStr">
        <is>
          <t>Callback tracker with automatic overdue/due/upcoming color coding</t>
        </is>
      </c>
    </row>
    <row r="24" ht="22" customHeight="1">
      <c r="A24" s="107" t="inlineStr">
        <is>
          <t>📅 APPOINTMENTS</t>
        </is>
      </c>
      <c r="B24" s="18" t="inlineStr">
        <is>
          <t>Schedule appointments and track outcomes and sale conversions</t>
        </is>
      </c>
    </row>
    <row r="25" ht="22" customHeight="1">
      <c r="A25" s="110" t="inlineStr">
        <is>
          <t>📝 APPLICATIONS</t>
        </is>
      </c>
      <c r="B25" s="21" t="inlineStr">
        <is>
          <t>Track submitted applications from pending through issued</t>
        </is>
      </c>
    </row>
    <row r="26" ht="22" customHeight="1">
      <c r="A26" s="107" t="inlineStr">
        <is>
          <t>✅ MEDICARE SALES</t>
        </is>
      </c>
      <c r="B26" s="18" t="inlineStr">
        <is>
          <t>Log every Medicare enrollment with plan, carrier, premium details</t>
        </is>
      </c>
    </row>
    <row r="27" ht="22" customHeight="1">
      <c r="A27" s="110" t="inlineStr">
        <is>
          <t>💰 COMMISSIONS</t>
        </is>
      </c>
      <c r="B27" s="21" t="inlineStr">
        <is>
          <t>Track expected, received, renewal &amp; chargeback commissions</t>
        </is>
      </c>
    </row>
    <row r="28" ht="22" customHeight="1">
      <c r="A28" s="107" t="inlineStr">
        <is>
          <t>🔄 RENEWALS</t>
        </is>
      </c>
      <c r="B28" s="18" t="inlineStr">
        <is>
          <t>Annual review scheduler with retention risk scoring</t>
        </is>
      </c>
    </row>
    <row r="29" ht="22" customHeight="1">
      <c r="A29" s="110" t="inlineStr">
        <is>
          <t>🔍 SEP CENTER</t>
        </is>
      </c>
      <c r="B29" s="21" t="inlineStr">
        <is>
          <t>Complete SEP cheat sheet — eligibility, windows, documentation</t>
        </is>
      </c>
    </row>
    <row r="30" ht="22" customHeight="1">
      <c r="A30" s="107" t="inlineStr">
        <is>
          <t>🏥 MEDICAID</t>
        </is>
      </c>
      <c r="B30" s="18" t="inlineStr">
        <is>
          <t>Dual eligible, Extra Help, LIS &amp; state Medicaid resources</t>
        </is>
      </c>
    </row>
    <row r="31" ht="22" customHeight="1">
      <c r="A31" s="110" t="inlineStr">
        <is>
          <t>📊 SALES FUNNEL</t>
        </is>
      </c>
      <c r="B31" s="21" t="inlineStr">
        <is>
          <t>Visual pipeline from leads through renewals with conversion %</t>
        </is>
      </c>
    </row>
    <row r="32" ht="22" customHeight="1">
      <c r="A32" s="107" t="inlineStr">
        <is>
          <t>📈 KPI DASHBOARD</t>
        </is>
      </c>
      <c r="B32" s="18" t="inlineStr">
        <is>
          <t>Executive dashboard with charts for all key performance metrics</t>
        </is>
      </c>
    </row>
    <row r="33" ht="22" customHeight="1">
      <c r="A33" s="110" t="inlineStr">
        <is>
          <t>💼 BOOK OF BUSINESS</t>
        </is>
      </c>
      <c r="B33" s="21" t="inlineStr">
        <is>
          <t>Track active clients, recurring income &amp; estimated resale value</t>
        </is>
      </c>
    </row>
    <row r="34" ht="22" customHeight="1">
      <c r="A34" s="107" t="inlineStr">
        <is>
          <t>📣 MARKETING</t>
        </is>
      </c>
      <c r="B34" s="18" t="inlineStr">
        <is>
          <t>Track referrals, events, social media leads, costs &amp; ROI</t>
        </is>
      </c>
    </row>
    <row r="35" ht="22" customHeight="1">
      <c r="A35" s="110" t="inlineStr">
        <is>
          <t>🔗 RESOURCE CENTER</t>
        </is>
      </c>
      <c r="B35" s="21" t="inlineStr">
        <is>
          <t>Clickable links — CMS, AHIP, carriers, compliance, training</t>
        </is>
      </c>
    </row>
    <row r="36" ht="22" customHeight="1">
      <c r="A36" s="107" t="inlineStr">
        <is>
          <t>🔎 SEARCH</t>
        </is>
      </c>
      <c r="B36" s="18" t="inlineStr">
        <is>
          <t>Type any keyword to find the right tab instantly</t>
        </is>
      </c>
    </row>
    <row r="37" ht="22" customHeight="1">
      <c r="A37" s="110" t="inlineStr">
        <is>
          <t>⚙️ SETTINGS</t>
        </is>
      </c>
      <c r="B37" s="21" t="inlineStr">
        <is>
          <t>Configure team averages, PIP thresholds &amp; all dropdown lists</t>
        </is>
      </c>
    </row>
  </sheetData>
  <mergeCells count="4">
    <mergeCell ref="A2:L2"/>
    <mergeCell ref="A1:L1"/>
    <mergeCell ref="A4:L4"/>
    <mergeCell ref="A18:L18"/>
  </mergeCells>
  <pageMargins left="0.5" right="0.5" top="0.75" bottom="0.7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AF209"/>
  <sheetViews>
    <sheetView showGridLines="0" workbookViewId="0">
      <pane xSplit="1" ySplit="9" topLeftCell="B10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13" customWidth="1" min="2" max="2"/>
    <col width="13" customWidth="1" min="3" max="3"/>
    <col width="14" customWidth="1" min="4" max="4"/>
    <col width="14" customWidth="1" min="5" max="5"/>
    <col width="22" customWidth="1" min="6" max="6"/>
    <col width="22" customWidth="1" min="7" max="7"/>
    <col width="13" customWidth="1" min="8" max="8"/>
    <col width="8" customWidth="1" min="9" max="9"/>
    <col width="12" customWidth="1" min="10" max="10"/>
    <col width="8" customWidth="1" min="11" max="11"/>
    <col width="13" customWidth="1" min="12" max="12"/>
    <col width="5" customWidth="1" min="13" max="13"/>
    <col width="17" customWidth="1" min="14" max="14"/>
    <col width="14" customWidth="1" min="15" max="15"/>
    <col width="14" customWidth="1" min="16" max="16"/>
    <col width="15" customWidth="1" min="17" max="17"/>
    <col width="16" customWidth="1" min="18" max="18"/>
    <col width="18" customWidth="1" min="19" max="19"/>
    <col width="15" customWidth="1" min="20" max="20"/>
    <col width="15" customWidth="1" min="21" max="21"/>
    <col width="13" customWidth="1" min="22" max="22"/>
    <col width="25" customWidth="1" min="23" max="23"/>
    <col width="16" customWidth="1" min="24" max="24"/>
    <col width="14" customWidth="1" min="25" max="25"/>
    <col width="12" customWidth="1" min="26" max="26"/>
    <col width="13" customWidth="1" min="27" max="27"/>
    <col width="14" customWidth="1" min="28" max="28"/>
    <col width="16" customWidth="1" min="29" max="29"/>
    <col width="13" customWidth="1" min="30" max="30"/>
    <col width="12" customWidth="1" min="31" max="31"/>
    <col width="25" customWidth="1" min="32" max="32"/>
  </cols>
  <sheetData>
    <row r="1">
      <c r="A1" s="12" t="inlineStr">
        <is>
          <t>👥 CLIENT CRM</t>
        </is>
      </c>
    </row>
    <row r="2">
      <c r="A2" s="23" t="inlineStr">
        <is>
          <t>Your complete client database. Track every client, policy, and opportunity in one place.</t>
        </is>
      </c>
    </row>
    <row r="4">
      <c r="A4" s="87" t="inlineStr">
        <is>
          <t>Total Clients</t>
        </is>
      </c>
      <c r="E4" s="87" t="inlineStr">
        <is>
          <t>Active</t>
        </is>
      </c>
      <c r="I4" s="87" t="inlineStr">
        <is>
          <t>Renewal Due &lt;30d</t>
        </is>
      </c>
      <c r="M4" s="87" t="inlineStr">
        <is>
          <t>High Retention Risk</t>
        </is>
      </c>
      <c r="Q4" s="87" t="inlineStr">
        <is>
          <t>Cross-Sell Opps</t>
        </is>
      </c>
    </row>
    <row r="5">
      <c r="A5" s="53">
        <f>COUNTA(B10:B209)</f>
        <v/>
      </c>
      <c r="E5" s="53">
        <f>COUNTIF(Z10:Z209,"Active")</f>
        <v/>
      </c>
      <c r="I5" s="53">
        <f>SUMPRODUCT((AB10:AB209&lt;&gt;"")*(AB10:AB209&lt;=TODAY()+30)*(AB10:AB209&gt;=TODAY()))</f>
        <v/>
      </c>
      <c r="M5" s="53">
        <f>COUNTIF(AC10:AC209,"High")</f>
        <v/>
      </c>
      <c r="Q5" s="53">
        <f>COUNTIF(AD10:AD209,"Yes")</f>
        <v/>
      </c>
    </row>
    <row r="9" ht="28" customHeight="1">
      <c r="A9" s="118" t="inlineStr">
        <is>
          <t>#</t>
        </is>
      </c>
      <c r="B9" s="118" t="inlineStr">
        <is>
          <t>First Name</t>
        </is>
      </c>
      <c r="C9" s="118" t="inlineStr">
        <is>
          <t>Last Name</t>
        </is>
      </c>
      <c r="D9" s="118" t="inlineStr">
        <is>
          <t>Phone</t>
        </is>
      </c>
      <c r="E9" s="118" t="inlineStr">
        <is>
          <t>Alt Phone</t>
        </is>
      </c>
      <c r="F9" s="118" t="inlineStr">
        <is>
          <t>Email</t>
        </is>
      </c>
      <c r="G9" s="118" t="inlineStr">
        <is>
          <t>Address</t>
        </is>
      </c>
      <c r="H9" s="118" t="inlineStr">
        <is>
          <t>City</t>
        </is>
      </c>
      <c r="I9" s="118" t="inlineStr">
        <is>
          <t>State</t>
        </is>
      </c>
      <c r="J9" s="118" t="inlineStr">
        <is>
          <t>County</t>
        </is>
      </c>
      <c r="K9" s="118" t="inlineStr">
        <is>
          <t>Zip</t>
        </is>
      </c>
      <c r="L9" s="118" t="inlineStr">
        <is>
          <t>Date of Birth</t>
        </is>
      </c>
      <c r="M9" s="118" t="inlineStr">
        <is>
          <t>Age</t>
        </is>
      </c>
      <c r="N9" s="118" t="inlineStr">
        <is>
          <t>Medicare #</t>
        </is>
      </c>
      <c r="O9" s="118" t="inlineStr">
        <is>
          <t>Part A Eff Date</t>
        </is>
      </c>
      <c r="P9" s="118" t="inlineStr">
        <is>
          <t>Part B Eff Date</t>
        </is>
      </c>
      <c r="Q9" s="118" t="inlineStr">
        <is>
          <t>Plan Type</t>
        </is>
      </c>
      <c r="R9" s="118" t="inlineStr">
        <is>
          <t>Carrier</t>
        </is>
      </c>
      <c r="S9" s="118" t="inlineStr">
        <is>
          <t>Plan Name</t>
        </is>
      </c>
      <c r="T9" s="118" t="inlineStr">
        <is>
          <t>Monthly Premium $</t>
        </is>
      </c>
      <c r="U9" s="118" t="inlineStr">
        <is>
          <t>Annual Premium $</t>
        </is>
      </c>
      <c r="V9" s="118" t="inlineStr">
        <is>
          <t>Effective Date</t>
        </is>
      </c>
      <c r="W9" s="118" t="inlineStr">
        <is>
          <t>Agent Notes</t>
        </is>
      </c>
      <c r="X9" s="118" t="inlineStr">
        <is>
          <t>Referral Source</t>
        </is>
      </c>
      <c r="Y9" s="118" t="inlineStr">
        <is>
          <t>Spouse Name</t>
        </is>
      </c>
      <c r="Z9" s="118" t="inlineStr">
        <is>
          <t>Status</t>
        </is>
      </c>
      <c r="AA9" s="118" t="inlineStr">
        <is>
          <t>Last Contact</t>
        </is>
      </c>
      <c r="AB9" s="118" t="inlineStr">
        <is>
          <t>Next Follow-Up</t>
        </is>
      </c>
      <c r="AC9" s="118" t="inlineStr">
        <is>
          <t>Annual Review Date</t>
        </is>
      </c>
      <c r="AD9" s="118" t="inlineStr">
        <is>
          <t>Retention Risk</t>
        </is>
      </c>
      <c r="AE9" s="118" t="inlineStr">
        <is>
          <t>Cross-Sell Opp</t>
        </is>
      </c>
      <c r="AF9" s="118" t="inlineStr">
        <is>
          <t>Cross-Sell Notes</t>
        </is>
      </c>
    </row>
    <row r="10">
      <c r="A10" s="123" t="n">
        <v>1</v>
      </c>
      <c r="B10" s="28" t="inlineStr">
        <is>
          <t>Lillian</t>
        </is>
      </c>
      <c r="C10" s="28" t="inlineStr">
        <is>
          <t>Davis</t>
        </is>
      </c>
      <c r="D10" s="28" t="inlineStr">
        <is>
          <t>(438) 717-1434</t>
        </is>
      </c>
      <c r="E10" s="28" t="inlineStr"/>
      <c r="F10" s="28" t="inlineStr">
        <is>
          <t>lillian.davis@email.com</t>
        </is>
      </c>
      <c r="G10" s="28" t="inlineStr">
        <is>
          <t>9028 Cedar Ave</t>
        </is>
      </c>
      <c r="H10" s="28" t="inlineStr">
        <is>
          <t>Denver</t>
        </is>
      </c>
      <c r="I10" s="28" t="inlineStr">
        <is>
          <t>CO</t>
        </is>
      </c>
      <c r="J10" s="28" t="inlineStr">
        <is>
          <t>Broward</t>
        </is>
      </c>
      <c r="K10" s="28" t="inlineStr">
        <is>
          <t>87236</t>
        </is>
      </c>
      <c r="L10" s="39" t="n">
        <v>19782</v>
      </c>
      <c r="M10" s="28">
        <f>IF(L10&lt;&gt;"",DATEDIF(L10,TODAY(),"Y"),"")</f>
        <v/>
      </c>
      <c r="N10" s="28" t="inlineStr">
        <is>
          <t>JAF-76574-384</t>
        </is>
      </c>
      <c r="O10" s="39" t="n">
        <v>45737</v>
      </c>
      <c r="P10" s="39" t="n">
        <v>45721</v>
      </c>
      <c r="Q10" s="28" t="inlineStr">
        <is>
          <t>DSNP</t>
        </is>
      </c>
      <c r="R10" s="28" t="inlineStr">
        <is>
          <t>UnitedHealthcare</t>
        </is>
      </c>
      <c r="S10" s="28" t="inlineStr">
        <is>
          <t>AARP MedicareComplete</t>
        </is>
      </c>
      <c r="T10" s="40" t="n">
        <v>23.68</v>
      </c>
      <c r="U10" s="40">
        <f>IF(T10&lt;&gt;"",T10*12,"")</f>
        <v/>
      </c>
      <c r="V10" s="39" t="n">
        <v>46075</v>
      </c>
      <c r="W10" s="28" t="inlineStr">
        <is>
          <t>Good client. Potential referral.</t>
        </is>
      </c>
      <c r="X10" s="28" t="inlineStr">
        <is>
          <t>Internet Lead</t>
        </is>
      </c>
      <c r="Y10" s="28" t="inlineStr"/>
      <c r="Z10" s="28" t="inlineStr">
        <is>
          <t>Active</t>
        </is>
      </c>
      <c r="AA10" s="39" t="n">
        <v>46121</v>
      </c>
      <c r="AB10" s="39" t="n">
        <v>46179</v>
      </c>
      <c r="AC10" s="39" t="n">
        <v>46440</v>
      </c>
      <c r="AD10" s="28" t="inlineStr">
        <is>
          <t>Low</t>
        </is>
      </c>
      <c r="AE10" s="28" t="inlineStr">
        <is>
          <t>Yes</t>
        </is>
      </c>
      <c r="AF10" s="28" t="inlineStr">
        <is>
          <t>Dental &amp; vision add-on opportunity</t>
        </is>
      </c>
    </row>
    <row r="11">
      <c r="A11" s="125" t="n">
        <v>2</v>
      </c>
      <c r="B11" s="32" t="inlineStr">
        <is>
          <t>Evelyn</t>
        </is>
      </c>
      <c r="C11" s="32" t="inlineStr">
        <is>
          <t>Miller</t>
        </is>
      </c>
      <c r="D11" s="32" t="inlineStr">
        <is>
          <t>(921) 271-1750</t>
        </is>
      </c>
      <c r="E11" s="32" t="inlineStr">
        <is>
          <t>(991) 496-2307</t>
        </is>
      </c>
      <c r="F11" s="32" t="inlineStr">
        <is>
          <t>evelyn.miller@email.com</t>
        </is>
      </c>
      <c r="G11" s="32" t="inlineStr">
        <is>
          <t>1754 Cedar Blvd</t>
        </is>
      </c>
      <c r="H11" s="32" t="inlineStr">
        <is>
          <t>Denver</t>
        </is>
      </c>
      <c r="I11" s="32" t="inlineStr">
        <is>
          <t>NC</t>
        </is>
      </c>
      <c r="J11" s="32" t="inlineStr">
        <is>
          <t>Alameda</t>
        </is>
      </c>
      <c r="K11" s="32" t="inlineStr">
        <is>
          <t>93320</t>
        </is>
      </c>
      <c r="L11" s="41" t="n">
        <v>19509</v>
      </c>
      <c r="M11" s="32">
        <f>IF(L11&lt;&gt;"",DATEDIF(L11,TODAY(),"Y"),"")</f>
        <v/>
      </c>
      <c r="N11" s="32" t="inlineStr">
        <is>
          <t>NFN-64432-786</t>
        </is>
      </c>
      <c r="O11" s="41" t="n">
        <v>45708</v>
      </c>
      <c r="P11" s="41" t="n">
        <v>45597</v>
      </c>
      <c r="Q11" s="32" t="inlineStr">
        <is>
          <t>PDP</t>
        </is>
      </c>
      <c r="R11" s="32" t="inlineStr">
        <is>
          <t>Devoted Health</t>
        </is>
      </c>
      <c r="S11" s="32" t="inlineStr">
        <is>
          <t>Devoted Value</t>
        </is>
      </c>
      <c r="T11" s="42" t="n">
        <v>21.86</v>
      </c>
      <c r="U11" s="42">
        <f>IF(T11&lt;&gt;"",T11*12,"")</f>
        <v/>
      </c>
      <c r="V11" s="41" t="n">
        <v>45773</v>
      </c>
      <c r="W11" s="32" t="inlineStr">
        <is>
          <t>Good client. Satisfied with plan.</t>
        </is>
      </c>
      <c r="X11" s="32" t="inlineStr">
        <is>
          <t>Cold Call</t>
        </is>
      </c>
      <c r="Y11" s="32" t="inlineStr">
        <is>
          <t>Ruth Ramirez</t>
        </is>
      </c>
      <c r="Z11" s="32" t="inlineStr">
        <is>
          <t>Active</t>
        </is>
      </c>
      <c r="AA11" s="41" t="n">
        <v>46138</v>
      </c>
      <c r="AB11" s="41" t="n">
        <v>46217</v>
      </c>
      <c r="AC11" s="41" t="n">
        <v>46503</v>
      </c>
      <c r="AD11" s="32" t="inlineStr">
        <is>
          <t>Low</t>
        </is>
      </c>
      <c r="AE11" s="32" t="inlineStr">
        <is>
          <t>Yes</t>
        </is>
      </c>
      <c r="AF11" s="32" t="inlineStr">
        <is>
          <t>Dental &amp; vision add-on opportunity</t>
        </is>
      </c>
    </row>
    <row r="12">
      <c r="A12" s="123" t="n">
        <v>3</v>
      </c>
      <c r="B12" s="28" t="inlineStr">
        <is>
          <t>Hazel</t>
        </is>
      </c>
      <c r="C12" s="28" t="inlineStr">
        <is>
          <t>White</t>
        </is>
      </c>
      <c r="D12" s="28" t="inlineStr">
        <is>
          <t>(267) 416-6155</t>
        </is>
      </c>
      <c r="E12" s="28" t="inlineStr"/>
      <c r="F12" s="28" t="inlineStr">
        <is>
          <t>hazel.white@email.com</t>
        </is>
      </c>
      <c r="G12" s="28" t="inlineStr">
        <is>
          <t>7617 Maple Blvd</t>
        </is>
      </c>
      <c r="H12" s="28" t="inlineStr">
        <is>
          <t>Phoenix</t>
        </is>
      </c>
      <c r="I12" s="28" t="inlineStr">
        <is>
          <t>PA</t>
        </is>
      </c>
      <c r="J12" s="28" t="inlineStr">
        <is>
          <t>Riverside</t>
        </is>
      </c>
      <c r="K12" s="28" t="inlineStr">
        <is>
          <t>42325</t>
        </is>
      </c>
      <c r="L12" s="39" t="n">
        <v>19204</v>
      </c>
      <c r="M12" s="28">
        <f>IF(L12&lt;&gt;"",DATEDIF(L12,TODAY(),"Y"),"")</f>
        <v/>
      </c>
      <c r="N12" s="28" t="inlineStr">
        <is>
          <t>UUJ-77543-470</t>
        </is>
      </c>
      <c r="O12" s="39" t="n">
        <v>45720</v>
      </c>
      <c r="P12" s="39" t="n">
        <v>45741</v>
      </c>
      <c r="Q12" s="28" t="inlineStr">
        <is>
          <t>Medigap Plan G</t>
        </is>
      </c>
      <c r="R12" s="28" t="inlineStr">
        <is>
          <t>Aetna</t>
        </is>
      </c>
      <c r="S12" s="28" t="inlineStr">
        <is>
          <t>Aetna Medicare Eagle Plan</t>
        </is>
      </c>
      <c r="T12" s="40" t="n">
        <v>197.69</v>
      </c>
      <c r="U12" s="40">
        <f>IF(T12&lt;&gt;"",T12*12,"")</f>
        <v/>
      </c>
      <c r="V12" s="39" t="n">
        <v>45794</v>
      </c>
      <c r="W12" s="28" t="inlineStr">
        <is>
          <t>Good client. Happy with network.</t>
        </is>
      </c>
      <c r="X12" s="28" t="inlineStr">
        <is>
          <t>Cold Call</t>
        </is>
      </c>
      <c r="Y12" s="28" t="inlineStr"/>
      <c r="Z12" s="28" t="inlineStr">
        <is>
          <t>Active</t>
        </is>
      </c>
      <c r="AA12" s="39" t="n">
        <v>46146</v>
      </c>
      <c r="AB12" s="39" t="n">
        <v>46179</v>
      </c>
      <c r="AC12" s="39" t="n">
        <v>46524</v>
      </c>
      <c r="AD12" s="28" t="inlineStr">
        <is>
          <t>Low</t>
        </is>
      </c>
      <c r="AE12" s="28" t="inlineStr">
        <is>
          <t>No</t>
        </is>
      </c>
      <c r="AF12" s="28" t="inlineStr"/>
    </row>
    <row r="13">
      <c r="A13" s="125" t="n">
        <v>4</v>
      </c>
      <c r="B13" s="32" t="inlineStr">
        <is>
          <t>Thelma</t>
        </is>
      </c>
      <c r="C13" s="32" t="inlineStr">
        <is>
          <t>Brown</t>
        </is>
      </c>
      <c r="D13" s="32" t="inlineStr">
        <is>
          <t>(317) 898-9797</t>
        </is>
      </c>
      <c r="E13" s="32" t="inlineStr">
        <is>
          <t>(987) 856-6573</t>
        </is>
      </c>
      <c r="F13" s="32" t="inlineStr"/>
      <c r="G13" s="32" t="inlineStr">
        <is>
          <t>7223 Maple Dr</t>
        </is>
      </c>
      <c r="H13" s="32" t="inlineStr">
        <is>
          <t>Miami</t>
        </is>
      </c>
      <c r="I13" s="32" t="inlineStr">
        <is>
          <t>MI</t>
        </is>
      </c>
      <c r="J13" s="32" t="inlineStr">
        <is>
          <t>Maricopa</t>
        </is>
      </c>
      <c r="K13" s="32" t="inlineStr">
        <is>
          <t>44522</t>
        </is>
      </c>
      <c r="L13" s="41" t="n">
        <v>20278</v>
      </c>
      <c r="M13" s="32">
        <f>IF(L13&lt;&gt;"",DATEDIF(L13,TODAY(),"Y"),"")</f>
        <v/>
      </c>
      <c r="N13" s="32" t="inlineStr">
        <is>
          <t>TFT-25889-961</t>
        </is>
      </c>
      <c r="O13" s="41" t="n">
        <v>45613</v>
      </c>
      <c r="P13" s="41" t="n">
        <v>45647</v>
      </c>
      <c r="Q13" s="32" t="inlineStr">
        <is>
          <t>MA-Only</t>
        </is>
      </c>
      <c r="R13" s="32" t="inlineStr">
        <is>
          <t>Humana</t>
        </is>
      </c>
      <c r="S13" s="32" t="inlineStr">
        <is>
          <t>Humana Gold H5619</t>
        </is>
      </c>
      <c r="T13" s="42" t="n">
        <v>46.17</v>
      </c>
      <c r="U13" s="42">
        <f>IF(T13&lt;&gt;"",T13*12,"")</f>
        <v/>
      </c>
      <c r="V13" s="41" t="n">
        <v>45930</v>
      </c>
      <c r="W13" s="32" t="inlineStr">
        <is>
          <t>Good client. Happy with network.</t>
        </is>
      </c>
      <c r="X13" s="32" t="inlineStr">
        <is>
          <t>Internet Lead</t>
        </is>
      </c>
      <c r="Y13" s="32" t="inlineStr"/>
      <c r="Z13" s="32" t="inlineStr">
        <is>
          <t>Active</t>
        </is>
      </c>
      <c r="AA13" s="41" t="n">
        <v>46143</v>
      </c>
      <c r="AB13" s="41" t="n">
        <v>46212</v>
      </c>
      <c r="AC13" s="41" t="n">
        <v>46295</v>
      </c>
      <c r="AD13" s="32" t="inlineStr">
        <is>
          <t>Low</t>
        </is>
      </c>
      <c r="AE13" s="32" t="inlineStr">
        <is>
          <t>No</t>
        </is>
      </c>
      <c r="AF13" s="32" t="inlineStr"/>
    </row>
    <row r="14">
      <c r="A14" s="123" t="n">
        <v>5</v>
      </c>
      <c r="B14" s="28" t="inlineStr">
        <is>
          <t>Arthur</t>
        </is>
      </c>
      <c r="C14" s="28" t="inlineStr">
        <is>
          <t>Murphy</t>
        </is>
      </c>
      <c r="D14" s="28" t="inlineStr">
        <is>
          <t>(780) 280-2403</t>
        </is>
      </c>
      <c r="E14" s="28" t="inlineStr">
        <is>
          <t>(270) 978-9727</t>
        </is>
      </c>
      <c r="F14" s="28" t="inlineStr">
        <is>
          <t>arthur.murphy@email.com</t>
        </is>
      </c>
      <c r="G14" s="28" t="inlineStr">
        <is>
          <t>2203 Cedar Ln</t>
        </is>
      </c>
      <c r="H14" s="28" t="inlineStr">
        <is>
          <t>Phoenix</t>
        </is>
      </c>
      <c r="I14" s="28" t="inlineStr">
        <is>
          <t>NC</t>
        </is>
      </c>
      <c r="J14" s="28" t="inlineStr">
        <is>
          <t>Orange</t>
        </is>
      </c>
      <c r="K14" s="28" t="inlineStr">
        <is>
          <t>44741</t>
        </is>
      </c>
      <c r="L14" s="39" t="n">
        <v>22145</v>
      </c>
      <c r="M14" s="28">
        <f>IF(L14&lt;&gt;"",DATEDIF(L14,TODAY(),"Y"),"")</f>
        <v/>
      </c>
      <c r="N14" s="28" t="inlineStr">
        <is>
          <t>TWQ-49835-873</t>
        </is>
      </c>
      <c r="O14" s="39" t="n">
        <v>45590</v>
      </c>
      <c r="P14" s="39" t="n">
        <v>45600</v>
      </c>
      <c r="Q14" s="28" t="inlineStr">
        <is>
          <t>Medigap Plan N</t>
        </is>
      </c>
      <c r="R14" s="28" t="inlineStr">
        <is>
          <t>Aetna</t>
        </is>
      </c>
      <c r="S14" s="28" t="inlineStr">
        <is>
          <t>Aetna SilverScript</t>
        </is>
      </c>
      <c r="T14" s="40" t="n">
        <v>84.64</v>
      </c>
      <c r="U14" s="40">
        <f>IF(T14&lt;&gt;"",T14*12,"")</f>
        <v/>
      </c>
      <c r="V14" s="39" t="n">
        <v>45981</v>
      </c>
      <c r="W14" s="28" t="inlineStr">
        <is>
          <t>Good client. Ask about dental.</t>
        </is>
      </c>
      <c r="X14" s="28" t="inlineStr">
        <is>
          <t>Internet Lead</t>
        </is>
      </c>
      <c r="Y14" s="28" t="inlineStr">
        <is>
          <t>Lawrence Torres</t>
        </is>
      </c>
      <c r="Z14" s="28" t="inlineStr">
        <is>
          <t>Active</t>
        </is>
      </c>
      <c r="AA14" s="39" t="n">
        <v>46136</v>
      </c>
      <c r="AB14" s="39" t="n">
        <v>46192</v>
      </c>
      <c r="AC14" s="39" t="n">
        <v>46346</v>
      </c>
      <c r="AD14" s="28" t="inlineStr">
        <is>
          <t>Medium</t>
        </is>
      </c>
      <c r="AE14" s="28" t="inlineStr">
        <is>
          <t>Maybe</t>
        </is>
      </c>
      <c r="AF14" s="28" t="inlineStr"/>
    </row>
    <row r="15">
      <c r="A15" s="125" t="n">
        <v>6</v>
      </c>
      <c r="B15" s="32" t="inlineStr">
        <is>
          <t>Henry</t>
        </is>
      </c>
      <c r="C15" s="32" t="inlineStr">
        <is>
          <t>Young</t>
        </is>
      </c>
      <c r="D15" s="32" t="inlineStr">
        <is>
          <t>(232) 538-2160</t>
        </is>
      </c>
      <c r="E15" s="32" t="inlineStr"/>
      <c r="F15" s="32" t="inlineStr"/>
      <c r="G15" s="32" t="inlineStr">
        <is>
          <t>8053 Maple Ln</t>
        </is>
      </c>
      <c r="H15" s="32" t="inlineStr">
        <is>
          <t>Phoenix</t>
        </is>
      </c>
      <c r="I15" s="32" t="inlineStr">
        <is>
          <t>TX</t>
        </is>
      </c>
      <c r="J15" s="32" t="inlineStr">
        <is>
          <t>Hillsborough</t>
        </is>
      </c>
      <c r="K15" s="32" t="inlineStr">
        <is>
          <t>84847</t>
        </is>
      </c>
      <c r="L15" s="41" t="n">
        <v>21230</v>
      </c>
      <c r="M15" s="32">
        <f>IF(L15&lt;&gt;"",DATEDIF(L15,TODAY(),"Y"),"")</f>
        <v/>
      </c>
      <c r="N15" s="32" t="inlineStr">
        <is>
          <t>VSH-87669-294</t>
        </is>
      </c>
      <c r="O15" s="41" t="n">
        <v>45752</v>
      </c>
      <c r="P15" s="41" t="n">
        <v>45752</v>
      </c>
      <c r="Q15" s="32" t="inlineStr">
        <is>
          <t>Medigap Plan N</t>
        </is>
      </c>
      <c r="R15" s="32" t="inlineStr">
        <is>
          <t>Molina</t>
        </is>
      </c>
      <c r="S15" s="32" t="inlineStr">
        <is>
          <t>Molina Value Plus</t>
        </is>
      </c>
      <c r="T15" s="42" t="n">
        <v>74.38</v>
      </c>
      <c r="U15" s="42">
        <f>IF(T15&lt;&gt;"",T15*12,"")</f>
        <v/>
      </c>
      <c r="V15" s="41" t="n">
        <v>46031</v>
      </c>
      <c r="W15" s="32" t="inlineStr">
        <is>
          <t>Good client. Check drug coverage.</t>
        </is>
      </c>
      <c r="X15" s="32" t="inlineStr">
        <is>
          <t>Internet Lead</t>
        </is>
      </c>
      <c r="Y15" s="32" t="inlineStr"/>
      <c r="Z15" s="32" t="inlineStr">
        <is>
          <t>Active</t>
        </is>
      </c>
      <c r="AA15" s="41" t="n">
        <v>46175</v>
      </c>
      <c r="AB15" s="41" t="n">
        <v>46181</v>
      </c>
      <c r="AC15" s="41" t="n">
        <v>46396</v>
      </c>
      <c r="AD15" s="32" t="inlineStr">
        <is>
          <t>Low</t>
        </is>
      </c>
      <c r="AE15" s="32" t="inlineStr">
        <is>
          <t>No</t>
        </is>
      </c>
      <c r="AF15" s="32" t="inlineStr"/>
    </row>
    <row r="16">
      <c r="A16" s="123" t="n">
        <v>7</v>
      </c>
      <c r="B16" s="28" t="inlineStr">
        <is>
          <t>Marie</t>
        </is>
      </c>
      <c r="C16" s="28" t="inlineStr">
        <is>
          <t>Green</t>
        </is>
      </c>
      <c r="D16" s="28" t="inlineStr">
        <is>
          <t>(485) 673-5092</t>
        </is>
      </c>
      <c r="E16" s="28" t="inlineStr">
        <is>
          <t>(277) 653-2604</t>
        </is>
      </c>
      <c r="F16" s="28" t="inlineStr"/>
      <c r="G16" s="28" t="inlineStr">
        <is>
          <t>8956 Oak St</t>
        </is>
      </c>
      <c r="H16" s="28" t="inlineStr">
        <is>
          <t>Houston</t>
        </is>
      </c>
      <c r="I16" s="28" t="inlineStr">
        <is>
          <t>CO</t>
        </is>
      </c>
      <c r="J16" s="28" t="inlineStr">
        <is>
          <t>Hillsborough</t>
        </is>
      </c>
      <c r="K16" s="28" t="inlineStr">
        <is>
          <t>31798</t>
        </is>
      </c>
      <c r="L16" s="39" t="n">
        <v>21325</v>
      </c>
      <c r="M16" s="28">
        <f>IF(L16&lt;&gt;"",DATEDIF(L16,TODAY(),"Y"),"")</f>
        <v/>
      </c>
      <c r="N16" s="28" t="inlineStr">
        <is>
          <t>QSS-47570-160</t>
        </is>
      </c>
      <c r="O16" s="39" t="n">
        <v>45734</v>
      </c>
      <c r="P16" s="39" t="n">
        <v>45679</v>
      </c>
      <c r="Q16" s="28" t="inlineStr">
        <is>
          <t>DSNP</t>
        </is>
      </c>
      <c r="R16" s="28" t="inlineStr">
        <is>
          <t>UnitedHealthcare</t>
        </is>
      </c>
      <c r="S16" s="28" t="inlineStr">
        <is>
          <t>AARP Medicare Supplement Plan G</t>
        </is>
      </c>
      <c r="T16" s="40" t="n">
        <v>28.02</v>
      </c>
      <c r="U16" s="40">
        <f>IF(T16&lt;&gt;"",T16*12,"")</f>
        <v/>
      </c>
      <c r="V16" s="39" t="n">
        <v>45940</v>
      </c>
      <c r="W16" s="28" t="inlineStr">
        <is>
          <t>Good client. Satisfied with plan.</t>
        </is>
      </c>
      <c r="X16" s="28" t="inlineStr">
        <is>
          <t>Referral – Agent</t>
        </is>
      </c>
      <c r="Y16" s="28" t="inlineStr">
        <is>
          <t>Mildred Green</t>
        </is>
      </c>
      <c r="Z16" s="28" t="inlineStr">
        <is>
          <t>Active</t>
        </is>
      </c>
      <c r="AA16" s="39" t="n">
        <v>46107</v>
      </c>
      <c r="AB16" s="39" t="n">
        <v>46205</v>
      </c>
      <c r="AC16" s="39" t="n">
        <v>46305</v>
      </c>
      <c r="AD16" s="28" t="inlineStr">
        <is>
          <t>High</t>
        </is>
      </c>
      <c r="AE16" s="28" t="inlineStr">
        <is>
          <t>Yes</t>
        </is>
      </c>
      <c r="AF16" s="28" t="inlineStr">
        <is>
          <t>Dental &amp; vision add-on opportunity</t>
        </is>
      </c>
    </row>
    <row r="17">
      <c r="A17" s="125" t="n">
        <v>8</v>
      </c>
      <c r="B17" s="32" t="inlineStr">
        <is>
          <t>Carol</t>
        </is>
      </c>
      <c r="C17" s="32" t="inlineStr">
        <is>
          <t>King</t>
        </is>
      </c>
      <c r="D17" s="32" t="inlineStr">
        <is>
          <t>(720) 282-4044</t>
        </is>
      </c>
      <c r="E17" s="32" t="inlineStr"/>
      <c r="F17" s="32" t="inlineStr"/>
      <c r="G17" s="32" t="inlineStr">
        <is>
          <t>3953 Cedar St</t>
        </is>
      </c>
      <c r="H17" s="32" t="inlineStr">
        <is>
          <t>Philadelphia</t>
        </is>
      </c>
      <c r="I17" s="32" t="inlineStr">
        <is>
          <t>FL</t>
        </is>
      </c>
      <c r="J17" s="32" t="inlineStr">
        <is>
          <t>Alameda</t>
        </is>
      </c>
      <c r="K17" s="32" t="inlineStr">
        <is>
          <t>42271</t>
        </is>
      </c>
      <c r="L17" s="41" t="n">
        <v>19055</v>
      </c>
      <c r="M17" s="32">
        <f>IF(L17&lt;&gt;"",DATEDIF(L17,TODAY(),"Y"),"")</f>
        <v/>
      </c>
      <c r="N17" s="32" t="inlineStr">
        <is>
          <t>VWB-27868-773</t>
        </is>
      </c>
      <c r="O17" s="41" t="n">
        <v>45627</v>
      </c>
      <c r="P17" s="41" t="n">
        <v>45632</v>
      </c>
      <c r="Q17" s="32" t="inlineStr">
        <is>
          <t>MA-Only</t>
        </is>
      </c>
      <c r="R17" s="32" t="inlineStr">
        <is>
          <t>Molina</t>
        </is>
      </c>
      <c r="S17" s="32" t="inlineStr">
        <is>
          <t>Molina Total Care</t>
        </is>
      </c>
      <c r="T17" s="42" t="n">
        <v>7.31</v>
      </c>
      <c r="U17" s="42">
        <f>IF(T17&lt;&gt;"",T17*12,"")</f>
        <v/>
      </c>
      <c r="V17" s="41" t="n">
        <v>45651</v>
      </c>
      <c r="W17" s="32" t="inlineStr">
        <is>
          <t>Good client. Happy with network.</t>
        </is>
      </c>
      <c r="X17" s="32" t="inlineStr">
        <is>
          <t>Referral – Agent</t>
        </is>
      </c>
      <c r="Y17" s="32" t="inlineStr"/>
      <c r="Z17" s="32" t="inlineStr">
        <is>
          <t>Active</t>
        </is>
      </c>
      <c r="AA17" s="41" t="n">
        <v>46114</v>
      </c>
      <c r="AB17" s="41" t="n">
        <v>46209</v>
      </c>
      <c r="AC17" s="41" t="n">
        <v>46381</v>
      </c>
      <c r="AD17" s="32" t="inlineStr">
        <is>
          <t>Medium</t>
        </is>
      </c>
      <c r="AE17" s="32" t="inlineStr">
        <is>
          <t>Yes</t>
        </is>
      </c>
      <c r="AF17" s="32" t="inlineStr">
        <is>
          <t>Dental &amp; vision add-on opportunity</t>
        </is>
      </c>
    </row>
    <row r="18">
      <c r="A18" s="123" t="n">
        <v>9</v>
      </c>
      <c r="B18" s="28" t="inlineStr">
        <is>
          <t>Mildred</t>
        </is>
      </c>
      <c r="C18" s="28" t="inlineStr">
        <is>
          <t>Lee</t>
        </is>
      </c>
      <c r="D18" s="28" t="inlineStr">
        <is>
          <t>(418) 718-5345</t>
        </is>
      </c>
      <c r="E18" s="28" t="inlineStr"/>
      <c r="F18" s="28" t="inlineStr"/>
      <c r="G18" s="28" t="inlineStr">
        <is>
          <t>1227 Maple Blvd</t>
        </is>
      </c>
      <c r="H18" s="28" t="inlineStr">
        <is>
          <t>Chicago</t>
        </is>
      </c>
      <c r="I18" s="28" t="inlineStr">
        <is>
          <t>WA</t>
        </is>
      </c>
      <c r="J18" s="28" t="inlineStr">
        <is>
          <t>Sacramento</t>
        </is>
      </c>
      <c r="K18" s="28" t="inlineStr">
        <is>
          <t>30676</t>
        </is>
      </c>
      <c r="L18" s="39" t="n">
        <v>18004</v>
      </c>
      <c r="M18" s="28">
        <f>IF(L18&lt;&gt;"",DATEDIF(L18,TODAY(),"Y"),"")</f>
        <v/>
      </c>
      <c r="N18" s="28" t="inlineStr">
        <is>
          <t>RUZ-59666-108</t>
        </is>
      </c>
      <c r="O18" s="39" t="n">
        <v>45606</v>
      </c>
      <c r="P18" s="39" t="n">
        <v>45635</v>
      </c>
      <c r="Q18" s="28" t="inlineStr">
        <is>
          <t>MA-Only</t>
        </is>
      </c>
      <c r="R18" s="28" t="inlineStr">
        <is>
          <t>Devoted Health</t>
        </is>
      </c>
      <c r="S18" s="28" t="inlineStr">
        <is>
          <t>Devoted Choice</t>
        </is>
      </c>
      <c r="T18" s="40" t="n">
        <v>54.87</v>
      </c>
      <c r="U18" s="40">
        <f>IF(T18&lt;&gt;"",T18*12,"")</f>
        <v/>
      </c>
      <c r="V18" s="39" t="n">
        <v>45803</v>
      </c>
      <c r="W18" s="28" t="inlineStr">
        <is>
          <t>Good client. Potential referral.</t>
        </is>
      </c>
      <c r="X18" s="28" t="inlineStr">
        <is>
          <t>Referral – Client</t>
        </is>
      </c>
      <c r="Y18" s="28" t="inlineStr">
        <is>
          <t>Barbara Wilson</t>
        </is>
      </c>
      <c r="Z18" s="28" t="inlineStr">
        <is>
          <t>Active</t>
        </is>
      </c>
      <c r="AA18" s="39" t="n">
        <v>46174</v>
      </c>
      <c r="AB18" s="39" t="n">
        <v>46206</v>
      </c>
      <c r="AC18" s="39" t="n">
        <v>46533</v>
      </c>
      <c r="AD18" s="28" t="inlineStr">
        <is>
          <t>Low</t>
        </is>
      </c>
      <c r="AE18" s="28" t="inlineStr">
        <is>
          <t>Maybe</t>
        </is>
      </c>
      <c r="AF18" s="28" t="inlineStr"/>
    </row>
    <row r="19">
      <c r="A19" s="125" t="n">
        <v>10</v>
      </c>
      <c r="B19" s="32" t="inlineStr">
        <is>
          <t>Mildred</t>
        </is>
      </c>
      <c r="C19" s="32" t="inlineStr">
        <is>
          <t>Davis</t>
        </is>
      </c>
      <c r="D19" s="32" t="inlineStr">
        <is>
          <t>(252) 294-7939</t>
        </is>
      </c>
      <c r="E19" s="32" t="inlineStr">
        <is>
          <t>(245) 203-6464</t>
        </is>
      </c>
      <c r="F19" s="32" t="inlineStr">
        <is>
          <t>mildred.davis@email.com</t>
        </is>
      </c>
      <c r="G19" s="32" t="inlineStr">
        <is>
          <t>4391 Maple Dr</t>
        </is>
      </c>
      <c r="H19" s="32" t="inlineStr">
        <is>
          <t>Seattle</t>
        </is>
      </c>
      <c r="I19" s="32" t="inlineStr">
        <is>
          <t>MI</t>
        </is>
      </c>
      <c r="J19" s="32" t="inlineStr">
        <is>
          <t>Clark</t>
        </is>
      </c>
      <c r="K19" s="32" t="inlineStr">
        <is>
          <t>66057</t>
        </is>
      </c>
      <c r="L19" s="41" t="n">
        <v>20852</v>
      </c>
      <c r="M19" s="32">
        <f>IF(L19&lt;&gt;"",DATEDIF(L19,TODAY(),"Y"),"")</f>
        <v/>
      </c>
      <c r="N19" s="32" t="inlineStr">
        <is>
          <t>UAD-23442-658</t>
        </is>
      </c>
      <c r="O19" s="41" t="n">
        <v>45767</v>
      </c>
      <c r="P19" s="41" t="n">
        <v>45682</v>
      </c>
      <c r="Q19" s="32" t="inlineStr">
        <is>
          <t>DSNP</t>
        </is>
      </c>
      <c r="R19" s="32" t="inlineStr">
        <is>
          <t>Humana</t>
        </is>
      </c>
      <c r="S19" s="32" t="inlineStr">
        <is>
          <t>Humana Gold H5619</t>
        </is>
      </c>
      <c r="T19" s="42" t="n">
        <v>25.12</v>
      </c>
      <c r="U19" s="42">
        <f>IF(T19&lt;&gt;"",T19*12,"")</f>
        <v/>
      </c>
      <c r="V19" s="41" t="n">
        <v>46002</v>
      </c>
      <c r="W19" s="32" t="inlineStr">
        <is>
          <t>Good client. Happy with network.</t>
        </is>
      </c>
      <c r="X19" s="32" t="inlineStr">
        <is>
          <t>TV/Radio</t>
        </is>
      </c>
      <c r="Y19" s="32" t="inlineStr">
        <is>
          <t>Gerald Wilson</t>
        </is>
      </c>
      <c r="Z19" s="32" t="inlineStr">
        <is>
          <t>Active</t>
        </is>
      </c>
      <c r="AA19" s="41" t="n">
        <v>46142</v>
      </c>
      <c r="AB19" s="41" t="n">
        <v>46209</v>
      </c>
      <c r="AC19" s="41" t="n">
        <v>46367</v>
      </c>
      <c r="AD19" s="32" t="inlineStr">
        <is>
          <t>Medium</t>
        </is>
      </c>
      <c r="AE19" s="32" t="inlineStr">
        <is>
          <t>No</t>
        </is>
      </c>
      <c r="AF19" s="32" t="inlineStr"/>
    </row>
    <row r="20">
      <c r="A20" s="123" t="n">
        <v>11</v>
      </c>
      <c r="B20" s="28" t="inlineStr">
        <is>
          <t>Margaret</t>
        </is>
      </c>
      <c r="C20" s="28" t="inlineStr">
        <is>
          <t>Robinson</t>
        </is>
      </c>
      <c r="D20" s="28" t="inlineStr">
        <is>
          <t>(381) 622-1406</t>
        </is>
      </c>
      <c r="E20" s="28" t="inlineStr"/>
      <c r="F20" s="28" t="inlineStr">
        <is>
          <t>margaret.robinson@email.com</t>
        </is>
      </c>
      <c r="G20" s="28" t="inlineStr">
        <is>
          <t>6845 Maple Blvd</t>
        </is>
      </c>
      <c r="H20" s="28" t="inlineStr">
        <is>
          <t>Phoenix</t>
        </is>
      </c>
      <c r="I20" s="28" t="inlineStr">
        <is>
          <t>WA</t>
        </is>
      </c>
      <c r="J20" s="28" t="inlineStr">
        <is>
          <t>Broward</t>
        </is>
      </c>
      <c r="K20" s="28" t="inlineStr">
        <is>
          <t>24168</t>
        </is>
      </c>
      <c r="L20" s="39" t="n">
        <v>19912</v>
      </c>
      <c r="M20" s="28">
        <f>IF(L20&lt;&gt;"",DATEDIF(L20,TODAY(),"Y"),"")</f>
        <v/>
      </c>
      <c r="N20" s="28" t="inlineStr">
        <is>
          <t>PBS-44269-936</t>
        </is>
      </c>
      <c r="O20" s="39" t="n">
        <v>45659</v>
      </c>
      <c r="P20" s="39" t="n">
        <v>45687</v>
      </c>
      <c r="Q20" s="28" t="inlineStr">
        <is>
          <t>MAPD</t>
        </is>
      </c>
      <c r="R20" s="28" t="inlineStr">
        <is>
          <t>Devoted Health</t>
        </is>
      </c>
      <c r="S20" s="28" t="inlineStr">
        <is>
          <t>Devoted Choice</t>
        </is>
      </c>
      <c r="T20" s="40" t="n">
        <v>66.84999999999999</v>
      </c>
      <c r="U20" s="40">
        <f>IF(T20&lt;&gt;"",T20*12,"")</f>
        <v/>
      </c>
      <c r="V20" s="39" t="n">
        <v>46019</v>
      </c>
      <c r="W20" s="28" t="inlineStr">
        <is>
          <t>Good client. Potential referral.</t>
        </is>
      </c>
      <c r="X20" s="28" t="inlineStr">
        <is>
          <t>Direct Mail</t>
        </is>
      </c>
      <c r="Y20" s="28" t="inlineStr">
        <is>
          <t>Virginia Thompson</t>
        </is>
      </c>
      <c r="Z20" s="28" t="inlineStr">
        <is>
          <t>Active</t>
        </is>
      </c>
      <c r="AA20" s="39" t="n">
        <v>46096</v>
      </c>
      <c r="AB20" s="39" t="n">
        <v>46186</v>
      </c>
      <c r="AC20" s="39" t="n">
        <v>46384</v>
      </c>
      <c r="AD20" s="28" t="inlineStr">
        <is>
          <t>Low</t>
        </is>
      </c>
      <c r="AE20" s="28" t="inlineStr">
        <is>
          <t>Maybe</t>
        </is>
      </c>
      <c r="AF20" s="28" t="inlineStr"/>
    </row>
    <row r="21">
      <c r="A21" s="125" t="n">
        <v>12</v>
      </c>
      <c r="B21" s="32" t="inlineStr">
        <is>
          <t>Harold</t>
        </is>
      </c>
      <c r="C21" s="32" t="inlineStr">
        <is>
          <t>Torres</t>
        </is>
      </c>
      <c r="D21" s="32" t="inlineStr">
        <is>
          <t>(467) 382-5349</t>
        </is>
      </c>
      <c r="E21" s="32" t="inlineStr"/>
      <c r="F21" s="32" t="inlineStr">
        <is>
          <t>harold.torres@email.com</t>
        </is>
      </c>
      <c r="G21" s="32" t="inlineStr">
        <is>
          <t>5763 Pine Dr</t>
        </is>
      </c>
      <c r="H21" s="32" t="inlineStr">
        <is>
          <t>Philadelphia</t>
        </is>
      </c>
      <c r="I21" s="32" t="inlineStr">
        <is>
          <t>OH</t>
        </is>
      </c>
      <c r="J21" s="32" t="inlineStr">
        <is>
          <t>Pinellas</t>
        </is>
      </c>
      <c r="K21" s="32" t="inlineStr">
        <is>
          <t>77033</t>
        </is>
      </c>
      <c r="L21" s="41" t="n">
        <v>19496</v>
      </c>
      <c r="M21" s="32">
        <f>IF(L21&lt;&gt;"",DATEDIF(L21,TODAY(),"Y"),"")</f>
        <v/>
      </c>
      <c r="N21" s="32" t="inlineStr">
        <is>
          <t>DPV-45173-145</t>
        </is>
      </c>
      <c r="O21" s="41" t="n">
        <v>45595</v>
      </c>
      <c r="P21" s="41" t="n">
        <v>45665</v>
      </c>
      <c r="Q21" s="32" t="inlineStr">
        <is>
          <t>Medigap Plan G</t>
        </is>
      </c>
      <c r="R21" s="32" t="inlineStr">
        <is>
          <t>Anthem/BCBS</t>
        </is>
      </c>
      <c r="S21" s="32" t="inlineStr">
        <is>
          <t>Anthem BlueMedicare PPO</t>
        </is>
      </c>
      <c r="T21" s="42" t="n">
        <v>191.22</v>
      </c>
      <c r="U21" s="42">
        <f>IF(T21&lt;&gt;"",T21*12,"")</f>
        <v/>
      </c>
      <c r="V21" s="41" t="n">
        <v>45651</v>
      </c>
      <c r="W21" s="32" t="inlineStr">
        <is>
          <t>Good client. Satisfied with plan.</t>
        </is>
      </c>
      <c r="X21" s="32" t="inlineStr">
        <is>
          <t>Internet Lead</t>
        </is>
      </c>
      <c r="Y21" s="32" t="inlineStr">
        <is>
          <t>Edna Parker</t>
        </is>
      </c>
      <c r="Z21" s="32" t="inlineStr">
        <is>
          <t>Active</t>
        </is>
      </c>
      <c r="AA21" s="41" t="n">
        <v>46107</v>
      </c>
      <c r="AB21" s="41" t="n">
        <v>46198</v>
      </c>
      <c r="AC21" s="41" t="n">
        <v>46381</v>
      </c>
      <c r="AD21" s="32" t="inlineStr">
        <is>
          <t>Medium</t>
        </is>
      </c>
      <c r="AE21" s="32" t="inlineStr">
        <is>
          <t>Maybe</t>
        </is>
      </c>
      <c r="AF21" s="32" t="inlineStr"/>
    </row>
    <row r="22">
      <c r="A22" s="123" t="n">
        <v>13</v>
      </c>
      <c r="B22" s="28" t="inlineStr">
        <is>
          <t>Hazel</t>
        </is>
      </c>
      <c r="C22" s="28" t="inlineStr">
        <is>
          <t>Morris</t>
        </is>
      </c>
      <c r="D22" s="28" t="inlineStr">
        <is>
          <t>(913) 502-3085</t>
        </is>
      </c>
      <c r="E22" s="28" t="inlineStr"/>
      <c r="F22" s="28" t="inlineStr">
        <is>
          <t>hazel.morris@email.com</t>
        </is>
      </c>
      <c r="G22" s="28" t="inlineStr">
        <is>
          <t>6311 Maple Ln</t>
        </is>
      </c>
      <c r="H22" s="28" t="inlineStr">
        <is>
          <t>Philadelphia</t>
        </is>
      </c>
      <c r="I22" s="28" t="inlineStr">
        <is>
          <t>IL</t>
        </is>
      </c>
      <c r="J22" s="28" t="inlineStr">
        <is>
          <t>Hillsborough</t>
        </is>
      </c>
      <c r="K22" s="28" t="inlineStr">
        <is>
          <t>49446</t>
        </is>
      </c>
      <c r="L22" s="39" t="n">
        <v>21381</v>
      </c>
      <c r="M22" s="28">
        <f>IF(L22&lt;&gt;"",DATEDIF(L22,TODAY(),"Y"),"")</f>
        <v/>
      </c>
      <c r="N22" s="28" t="inlineStr">
        <is>
          <t>PUA-55700-315</t>
        </is>
      </c>
      <c r="O22" s="39" t="n">
        <v>45666</v>
      </c>
      <c r="P22" s="39" t="n">
        <v>45628</v>
      </c>
      <c r="Q22" s="28" t="inlineStr">
        <is>
          <t>PDP</t>
        </is>
      </c>
      <c r="R22" s="28" t="inlineStr">
        <is>
          <t>Anthem/BCBS</t>
        </is>
      </c>
      <c r="S22" s="28" t="inlineStr">
        <is>
          <t>Anthem BlueMedicare PPO</t>
        </is>
      </c>
      <c r="T22" s="40" t="n">
        <v>68.70999999999999</v>
      </c>
      <c r="U22" s="40">
        <f>IF(T22&lt;&gt;"",T22*12,"")</f>
        <v/>
      </c>
      <c r="V22" s="39" t="n">
        <v>45675</v>
      </c>
      <c r="W22" s="28" t="inlineStr">
        <is>
          <t>Good client. Happy with network.</t>
        </is>
      </c>
      <c r="X22" s="28" t="inlineStr">
        <is>
          <t>Social Media</t>
        </is>
      </c>
      <c r="Y22" s="28" t="inlineStr">
        <is>
          <t>Eugene Scott</t>
        </is>
      </c>
      <c r="Z22" s="28" t="inlineStr">
        <is>
          <t>Active</t>
        </is>
      </c>
      <c r="AA22" s="39" t="n">
        <v>46111</v>
      </c>
      <c r="AB22" s="39" t="n">
        <v>46196</v>
      </c>
      <c r="AC22" s="39" t="n">
        <v>46405</v>
      </c>
      <c r="AD22" s="28" t="inlineStr">
        <is>
          <t>High</t>
        </is>
      </c>
      <c r="AE22" s="28" t="inlineStr">
        <is>
          <t>Maybe</t>
        </is>
      </c>
      <c r="AF22" s="28" t="inlineStr"/>
    </row>
    <row r="23">
      <c r="A23" s="125" t="n">
        <v>14</v>
      </c>
      <c r="B23" s="32" t="inlineStr">
        <is>
          <t>Rose</t>
        </is>
      </c>
      <c r="C23" s="32" t="inlineStr">
        <is>
          <t>Parker</t>
        </is>
      </c>
      <c r="D23" s="32" t="inlineStr">
        <is>
          <t>(403) 350-1400</t>
        </is>
      </c>
      <c r="E23" s="32" t="inlineStr"/>
      <c r="F23" s="32" t="inlineStr">
        <is>
          <t>rose.parker@email.com</t>
        </is>
      </c>
      <c r="G23" s="32" t="inlineStr">
        <is>
          <t>1293 Cedar Dr</t>
        </is>
      </c>
      <c r="H23" s="32" t="inlineStr">
        <is>
          <t>San Diego</t>
        </is>
      </c>
      <c r="I23" s="32" t="inlineStr">
        <is>
          <t>OH</t>
        </is>
      </c>
      <c r="J23" s="32" t="inlineStr">
        <is>
          <t>Bexar</t>
        </is>
      </c>
      <c r="K23" s="32" t="inlineStr">
        <is>
          <t>85454</t>
        </is>
      </c>
      <c r="L23" s="41" t="n">
        <v>20289</v>
      </c>
      <c r="M23" s="32">
        <f>IF(L23&lt;&gt;"",DATEDIF(L23,TODAY(),"Y"),"")</f>
        <v/>
      </c>
      <c r="N23" s="32" t="inlineStr">
        <is>
          <t>GZZ-79099-509</t>
        </is>
      </c>
      <c r="O23" s="41" t="n">
        <v>45714</v>
      </c>
      <c r="P23" s="41" t="n">
        <v>45739</v>
      </c>
      <c r="Q23" s="32" t="inlineStr">
        <is>
          <t>Medigap Plan N</t>
        </is>
      </c>
      <c r="R23" s="32" t="inlineStr">
        <is>
          <t>Anthem/BCBS</t>
        </is>
      </c>
      <c r="S23" s="32" t="inlineStr">
        <is>
          <t>Anthem BlueMedicare PPO</t>
        </is>
      </c>
      <c r="T23" s="42" t="n">
        <v>147.02</v>
      </c>
      <c r="U23" s="42">
        <f>IF(T23&lt;&gt;"",T23*12,"")</f>
        <v/>
      </c>
      <c r="V23" s="41" t="n">
        <v>46103</v>
      </c>
      <c r="W23" s="32" t="inlineStr">
        <is>
          <t>Good client. Satisfied with plan.</t>
        </is>
      </c>
      <c r="X23" s="32" t="inlineStr">
        <is>
          <t>Community Event</t>
        </is>
      </c>
      <c r="Y23" s="32" t="inlineStr">
        <is>
          <t>Leo Miller</t>
        </is>
      </c>
      <c r="Z23" s="32" t="inlineStr">
        <is>
          <t>Active</t>
        </is>
      </c>
      <c r="AA23" s="41" t="n">
        <v>46145</v>
      </c>
      <c r="AB23" s="41" t="n">
        <v>46220</v>
      </c>
      <c r="AC23" s="41" t="n">
        <v>46468</v>
      </c>
      <c r="AD23" s="32" t="inlineStr">
        <is>
          <t>Low</t>
        </is>
      </c>
      <c r="AE23" s="32" t="inlineStr">
        <is>
          <t>Yes</t>
        </is>
      </c>
      <c r="AF23" s="32" t="inlineStr">
        <is>
          <t>Dental &amp; vision add-on opportunity</t>
        </is>
      </c>
    </row>
    <row r="24">
      <c r="A24" s="123" t="n">
        <v>15</v>
      </c>
      <c r="B24" s="28" t="inlineStr">
        <is>
          <t>Leo</t>
        </is>
      </c>
      <c r="C24" s="28" t="inlineStr">
        <is>
          <t>King</t>
        </is>
      </c>
      <c r="D24" s="28" t="inlineStr">
        <is>
          <t>(653) 827-9270</t>
        </is>
      </c>
      <c r="E24" s="28" t="inlineStr"/>
      <c r="F24" s="28" t="inlineStr">
        <is>
          <t>leo.king@email.com</t>
        </is>
      </c>
      <c r="G24" s="28" t="inlineStr">
        <is>
          <t>7405 Maple Dr</t>
        </is>
      </c>
      <c r="H24" s="28" t="inlineStr">
        <is>
          <t>Denver</t>
        </is>
      </c>
      <c r="I24" s="28" t="inlineStr">
        <is>
          <t>PA</t>
        </is>
      </c>
      <c r="J24" s="28" t="inlineStr">
        <is>
          <t>Riverside</t>
        </is>
      </c>
      <c r="K24" s="28" t="inlineStr">
        <is>
          <t>43972</t>
        </is>
      </c>
      <c r="L24" s="39" t="n">
        <v>16374</v>
      </c>
      <c r="M24" s="28">
        <f>IF(L24&lt;&gt;"",DATEDIF(L24,TODAY(),"Y"),"")</f>
        <v/>
      </c>
      <c r="N24" s="28" t="inlineStr">
        <is>
          <t>HXJ-98939-741</t>
        </is>
      </c>
      <c r="O24" s="39" t="n">
        <v>45715</v>
      </c>
      <c r="P24" s="39" t="n">
        <v>45706</v>
      </c>
      <c r="Q24" s="28" t="inlineStr">
        <is>
          <t>MA-Only</t>
        </is>
      </c>
      <c r="R24" s="28" t="inlineStr">
        <is>
          <t>Anthem/BCBS</t>
        </is>
      </c>
      <c r="S24" s="28" t="inlineStr">
        <is>
          <t>Anthem Medicare Preferred</t>
        </is>
      </c>
      <c r="T24" s="40" t="n">
        <v>110.1</v>
      </c>
      <c r="U24" s="40">
        <f>IF(T24&lt;&gt;"",T24*12,"")</f>
        <v/>
      </c>
      <c r="V24" s="39" t="n">
        <v>46121</v>
      </c>
      <c r="W24" s="28" t="inlineStr">
        <is>
          <t>Good client. Check drug coverage.</t>
        </is>
      </c>
      <c r="X24" s="28" t="inlineStr">
        <is>
          <t>Cold Call</t>
        </is>
      </c>
      <c r="Y24" s="28" t="inlineStr"/>
      <c r="Z24" s="28" t="inlineStr">
        <is>
          <t>Inactive</t>
        </is>
      </c>
      <c r="AA24" s="39" t="n">
        <v>46116</v>
      </c>
      <c r="AB24" s="39" t="n">
        <v>46219</v>
      </c>
      <c r="AC24" s="39" t="n">
        <v>46486</v>
      </c>
      <c r="AD24" s="28" t="inlineStr">
        <is>
          <t>High</t>
        </is>
      </c>
      <c r="AE24" s="28" t="inlineStr">
        <is>
          <t>Yes</t>
        </is>
      </c>
      <c r="AF24" s="28" t="inlineStr">
        <is>
          <t>Dental &amp; vision add-on opportunity</t>
        </is>
      </c>
    </row>
    <row r="25">
      <c r="A25" s="125" t="n">
        <v>16</v>
      </c>
      <c r="B25" s="32" t="inlineStr">
        <is>
          <t>Carol</t>
        </is>
      </c>
      <c r="C25" s="32" t="inlineStr">
        <is>
          <t>White</t>
        </is>
      </c>
      <c r="D25" s="32" t="inlineStr">
        <is>
          <t>(625) 263-4388</t>
        </is>
      </c>
      <c r="E25" s="32" t="inlineStr">
        <is>
          <t>(598) 988-1320</t>
        </is>
      </c>
      <c r="F25" s="32" t="inlineStr">
        <is>
          <t>carol.white@email.com</t>
        </is>
      </c>
      <c r="G25" s="32" t="inlineStr">
        <is>
          <t>9532 Cedar Dr</t>
        </is>
      </c>
      <c r="H25" s="32" t="inlineStr">
        <is>
          <t>Miami</t>
        </is>
      </c>
      <c r="I25" s="32" t="inlineStr">
        <is>
          <t>CA</t>
        </is>
      </c>
      <c r="J25" s="32" t="inlineStr">
        <is>
          <t>Riverside</t>
        </is>
      </c>
      <c r="K25" s="32" t="inlineStr">
        <is>
          <t>56105</t>
        </is>
      </c>
      <c r="L25" s="41" t="n">
        <v>16205</v>
      </c>
      <c r="M25" s="32">
        <f>IF(L25&lt;&gt;"",DATEDIF(L25,TODAY(),"Y"),"")</f>
        <v/>
      </c>
      <c r="N25" s="32" t="inlineStr">
        <is>
          <t>KPQ-99947-919</t>
        </is>
      </c>
      <c r="O25" s="41" t="n">
        <v>45622</v>
      </c>
      <c r="P25" s="41" t="n">
        <v>45720</v>
      </c>
      <c r="Q25" s="32" t="inlineStr">
        <is>
          <t>PDP</t>
        </is>
      </c>
      <c r="R25" s="32" t="inlineStr">
        <is>
          <t>Wellcare</t>
        </is>
      </c>
      <c r="S25" s="32" t="inlineStr">
        <is>
          <t>Wellcare Classic</t>
        </is>
      </c>
      <c r="T25" s="42" t="n">
        <v>44.32</v>
      </c>
      <c r="U25" s="42">
        <f>IF(T25&lt;&gt;"",T25*12,"")</f>
        <v/>
      </c>
      <c r="V25" s="41" t="n">
        <v>46076</v>
      </c>
      <c r="W25" s="32" t="inlineStr">
        <is>
          <t>Good client. Check drug coverage.</t>
        </is>
      </c>
      <c r="X25" s="32" t="inlineStr">
        <is>
          <t>Cold Call</t>
        </is>
      </c>
      <c r="Y25" s="32" t="inlineStr"/>
      <c r="Z25" s="32" t="inlineStr">
        <is>
          <t>Active</t>
        </is>
      </c>
      <c r="AA25" s="41" t="n">
        <v>46122</v>
      </c>
      <c r="AB25" s="41" t="n">
        <v>46203</v>
      </c>
      <c r="AC25" s="41" t="n">
        <v>46441</v>
      </c>
      <c r="AD25" s="32" t="inlineStr">
        <is>
          <t>Medium</t>
        </is>
      </c>
      <c r="AE25" s="32" t="inlineStr">
        <is>
          <t>Yes</t>
        </is>
      </c>
      <c r="AF25" s="32" t="inlineStr">
        <is>
          <t>Dental &amp; vision add-on opportunity</t>
        </is>
      </c>
    </row>
    <row r="26">
      <c r="A26" s="123" t="n">
        <v>17</v>
      </c>
      <c r="B26" s="28" t="inlineStr">
        <is>
          <t>Gerald</t>
        </is>
      </c>
      <c r="C26" s="28" t="inlineStr">
        <is>
          <t>Adams</t>
        </is>
      </c>
      <c r="D26" s="28" t="inlineStr">
        <is>
          <t>(638) 338-8564</t>
        </is>
      </c>
      <c r="E26" s="28" t="inlineStr"/>
      <c r="F26" s="28" t="inlineStr"/>
      <c r="G26" s="28" t="inlineStr">
        <is>
          <t>5463 Maple Dr</t>
        </is>
      </c>
      <c r="H26" s="28" t="inlineStr">
        <is>
          <t>Atlanta</t>
        </is>
      </c>
      <c r="I26" s="28" t="inlineStr">
        <is>
          <t>NC</t>
        </is>
      </c>
      <c r="J26" s="28" t="inlineStr">
        <is>
          <t>Palm Beach</t>
        </is>
      </c>
      <c r="K26" s="28" t="inlineStr">
        <is>
          <t>54236</t>
        </is>
      </c>
      <c r="L26" s="39" t="n">
        <v>17987</v>
      </c>
      <c r="M26" s="28">
        <f>IF(L26&lt;&gt;"",DATEDIF(L26,TODAY(),"Y"),"")</f>
        <v/>
      </c>
      <c r="N26" s="28" t="inlineStr">
        <is>
          <t>PJQ-52341-581</t>
        </is>
      </c>
      <c r="O26" s="39" t="n">
        <v>45772</v>
      </c>
      <c r="P26" s="39" t="n">
        <v>45585</v>
      </c>
      <c r="Q26" s="28" t="inlineStr">
        <is>
          <t>Medigap Plan G</t>
        </is>
      </c>
      <c r="R26" s="28" t="inlineStr">
        <is>
          <t>UnitedHealthcare</t>
        </is>
      </c>
      <c r="S26" s="28" t="inlineStr">
        <is>
          <t>AARP MedicareComplete</t>
        </is>
      </c>
      <c r="T26" s="40" t="n">
        <v>242.11</v>
      </c>
      <c r="U26" s="40">
        <f>IF(T26&lt;&gt;"",T26*12,"")</f>
        <v/>
      </c>
      <c r="V26" s="39" t="n">
        <v>45716</v>
      </c>
      <c r="W26" s="28" t="inlineStr">
        <is>
          <t>Good client. Happy with network.</t>
        </is>
      </c>
      <c r="X26" s="28" t="inlineStr">
        <is>
          <t>Internet Lead</t>
        </is>
      </c>
      <c r="Y26" s="28" t="inlineStr"/>
      <c r="Z26" s="28" t="inlineStr">
        <is>
          <t>Active</t>
        </is>
      </c>
      <c r="AA26" s="39" t="n">
        <v>46100</v>
      </c>
      <c r="AB26" s="39" t="n">
        <v>46213</v>
      </c>
      <c r="AC26" s="39" t="n">
        <v>46446</v>
      </c>
      <c r="AD26" s="28" t="inlineStr">
        <is>
          <t>Low</t>
        </is>
      </c>
      <c r="AE26" s="28" t="inlineStr">
        <is>
          <t>Maybe</t>
        </is>
      </c>
      <c r="AF26" s="28" t="inlineStr"/>
    </row>
    <row r="27">
      <c r="A27" s="125" t="n">
        <v>18</v>
      </c>
      <c r="B27" s="32" t="inlineStr">
        <is>
          <t>Frances</t>
        </is>
      </c>
      <c r="C27" s="32" t="inlineStr">
        <is>
          <t>Thompson</t>
        </is>
      </c>
      <c r="D27" s="32" t="inlineStr">
        <is>
          <t>(371) 820-2876</t>
        </is>
      </c>
      <c r="E27" s="32" t="inlineStr">
        <is>
          <t>(367) 518-2771</t>
        </is>
      </c>
      <c r="F27" s="32" t="inlineStr">
        <is>
          <t>frances.thompson@email.com</t>
        </is>
      </c>
      <c r="G27" s="32" t="inlineStr">
        <is>
          <t>5211 Elm Dr</t>
        </is>
      </c>
      <c r="H27" s="32" t="inlineStr">
        <is>
          <t>Charlotte</t>
        </is>
      </c>
      <c r="I27" s="32" t="inlineStr">
        <is>
          <t>FL</t>
        </is>
      </c>
      <c r="J27" s="32" t="inlineStr">
        <is>
          <t>Palm Beach</t>
        </is>
      </c>
      <c r="K27" s="32" t="inlineStr">
        <is>
          <t>35995</t>
        </is>
      </c>
      <c r="L27" s="41" t="n">
        <v>22325</v>
      </c>
      <c r="M27" s="32">
        <f>IF(L27&lt;&gt;"",DATEDIF(L27,TODAY(),"Y"),"")</f>
        <v/>
      </c>
      <c r="N27" s="32" t="inlineStr">
        <is>
          <t>CVZ-42669-813</t>
        </is>
      </c>
      <c r="O27" s="41" t="n">
        <v>45579</v>
      </c>
      <c r="P27" s="41" t="n">
        <v>45699</v>
      </c>
      <c r="Q27" s="32" t="inlineStr">
        <is>
          <t>DSNP</t>
        </is>
      </c>
      <c r="R27" s="32" t="inlineStr">
        <is>
          <t>Humana</t>
        </is>
      </c>
      <c r="S27" s="32" t="inlineStr">
        <is>
          <t>Humana Gold Plus</t>
        </is>
      </c>
      <c r="T27" s="42" t="n">
        <v>8.35</v>
      </c>
      <c r="U27" s="42">
        <f>IF(T27&lt;&gt;"",T27*12,"")</f>
        <v/>
      </c>
      <c r="V27" s="41" t="n">
        <v>46044</v>
      </c>
      <c r="W27" s="32" t="inlineStr">
        <is>
          <t>Good client. Happy with network.</t>
        </is>
      </c>
      <c r="X27" s="32" t="inlineStr">
        <is>
          <t>Community Event</t>
        </is>
      </c>
      <c r="Y27" s="32" t="inlineStr">
        <is>
          <t>Doris Williams</t>
        </is>
      </c>
      <c r="Z27" s="32" t="inlineStr">
        <is>
          <t>Active</t>
        </is>
      </c>
      <c r="AA27" s="41" t="n">
        <v>46148</v>
      </c>
      <c r="AB27" s="41" t="n">
        <v>46206</v>
      </c>
      <c r="AC27" s="41" t="n">
        <v>46409</v>
      </c>
      <c r="AD27" s="32" t="inlineStr">
        <is>
          <t>Low</t>
        </is>
      </c>
      <c r="AE27" s="32" t="inlineStr">
        <is>
          <t>Yes</t>
        </is>
      </c>
      <c r="AF27" s="32" t="inlineStr">
        <is>
          <t>Dental &amp; vision add-on opportunity</t>
        </is>
      </c>
    </row>
    <row r="28">
      <c r="A28" s="123" t="n">
        <v>19</v>
      </c>
      <c r="B28" s="28" t="inlineStr">
        <is>
          <t>Frances</t>
        </is>
      </c>
      <c r="C28" s="28" t="inlineStr">
        <is>
          <t>Ramirez</t>
        </is>
      </c>
      <c r="D28" s="28" t="inlineStr">
        <is>
          <t>(645) 380-9548</t>
        </is>
      </c>
      <c r="E28" s="28" t="inlineStr">
        <is>
          <t>(476) 830-9817</t>
        </is>
      </c>
      <c r="F28" s="28" t="inlineStr">
        <is>
          <t>frances.ramirez@email.com</t>
        </is>
      </c>
      <c r="G28" s="28" t="inlineStr">
        <is>
          <t>7716 Cedar Ln</t>
        </is>
      </c>
      <c r="H28" s="28" t="inlineStr">
        <is>
          <t>Chicago</t>
        </is>
      </c>
      <c r="I28" s="28" t="inlineStr">
        <is>
          <t>IL</t>
        </is>
      </c>
      <c r="J28" s="28" t="inlineStr">
        <is>
          <t>Orange</t>
        </is>
      </c>
      <c r="K28" s="28" t="inlineStr">
        <is>
          <t>52245</t>
        </is>
      </c>
      <c r="L28" s="39" t="n">
        <v>21462</v>
      </c>
      <c r="M28" s="28">
        <f>IF(L28&lt;&gt;"",DATEDIF(L28,TODAY(),"Y"),"")</f>
        <v/>
      </c>
      <c r="N28" s="28" t="inlineStr">
        <is>
          <t>HCJ-84995-868</t>
        </is>
      </c>
      <c r="O28" s="39" t="n">
        <v>45658</v>
      </c>
      <c r="P28" s="39" t="n">
        <v>45631</v>
      </c>
      <c r="Q28" s="28" t="inlineStr">
        <is>
          <t>DSNP</t>
        </is>
      </c>
      <c r="R28" s="28" t="inlineStr">
        <is>
          <t>Cigna</t>
        </is>
      </c>
      <c r="S28" s="28" t="inlineStr">
        <is>
          <t>Cigna Preferred</t>
        </is>
      </c>
      <c r="T28" s="40" t="n">
        <v>29.74</v>
      </c>
      <c r="U28" s="40">
        <f>IF(T28&lt;&gt;"",T28*12,"")</f>
        <v/>
      </c>
      <c r="V28" s="39" t="n">
        <v>45815</v>
      </c>
      <c r="W28" s="28" t="inlineStr">
        <is>
          <t>Good client. Happy with network.</t>
        </is>
      </c>
      <c r="X28" s="28" t="inlineStr">
        <is>
          <t>TV/Radio</t>
        </is>
      </c>
      <c r="Y28" s="28" t="inlineStr">
        <is>
          <t>Walter Johnson</t>
        </is>
      </c>
      <c r="Z28" s="28" t="inlineStr">
        <is>
          <t>Active</t>
        </is>
      </c>
      <c r="AA28" s="39" t="n">
        <v>46129</v>
      </c>
      <c r="AB28" s="39" t="n">
        <v>46217</v>
      </c>
      <c r="AC28" s="39" t="n">
        <v>46180</v>
      </c>
      <c r="AD28" s="28" t="inlineStr">
        <is>
          <t>Low</t>
        </is>
      </c>
      <c r="AE28" s="28" t="inlineStr">
        <is>
          <t>Yes</t>
        </is>
      </c>
      <c r="AF28" s="28" t="inlineStr">
        <is>
          <t>Dental &amp; vision add-on opportunity</t>
        </is>
      </c>
    </row>
    <row r="29">
      <c r="A29" s="125" t="n">
        <v>20</v>
      </c>
      <c r="B29" s="32" t="inlineStr">
        <is>
          <t>Ralph</t>
        </is>
      </c>
      <c r="C29" s="32" t="inlineStr">
        <is>
          <t>Walker</t>
        </is>
      </c>
      <c r="D29" s="32" t="inlineStr">
        <is>
          <t>(446) 907-8800</t>
        </is>
      </c>
      <c r="E29" s="32" t="inlineStr">
        <is>
          <t>(702) 658-1282</t>
        </is>
      </c>
      <c r="F29" s="32" t="inlineStr"/>
      <c r="G29" s="32" t="inlineStr">
        <is>
          <t>3730 Cedar Ave</t>
        </is>
      </c>
      <c r="H29" s="32" t="inlineStr">
        <is>
          <t>Chicago</t>
        </is>
      </c>
      <c r="I29" s="32" t="inlineStr">
        <is>
          <t>OH</t>
        </is>
      </c>
      <c r="J29" s="32" t="inlineStr">
        <is>
          <t>San Bernardino</t>
        </is>
      </c>
      <c r="K29" s="32" t="inlineStr">
        <is>
          <t>97026</t>
        </is>
      </c>
      <c r="L29" s="41" t="n">
        <v>18304</v>
      </c>
      <c r="M29" s="32">
        <f>IF(L29&lt;&gt;"",DATEDIF(L29,TODAY(),"Y"),"")</f>
        <v/>
      </c>
      <c r="N29" s="32" t="inlineStr">
        <is>
          <t>VNS-99698-452</t>
        </is>
      </c>
      <c r="O29" s="41" t="n">
        <v>45668</v>
      </c>
      <c r="P29" s="41" t="n">
        <v>45586</v>
      </c>
      <c r="Q29" s="32" t="inlineStr">
        <is>
          <t>Medigap Plan G</t>
        </is>
      </c>
      <c r="R29" s="32" t="inlineStr">
        <is>
          <t>Aetna</t>
        </is>
      </c>
      <c r="S29" s="32" t="inlineStr">
        <is>
          <t>Aetna Medicare Advantage Plan</t>
        </is>
      </c>
      <c r="T29" s="42" t="n">
        <v>178.37</v>
      </c>
      <c r="U29" s="42">
        <f>IF(T29&lt;&gt;"",T29*12,"")</f>
        <v/>
      </c>
      <c r="V29" s="41" t="n">
        <v>45972</v>
      </c>
      <c r="W29" s="32" t="inlineStr">
        <is>
          <t>Good client. Happy with network.</t>
        </is>
      </c>
      <c r="X29" s="32" t="inlineStr">
        <is>
          <t>TV/Radio</t>
        </is>
      </c>
      <c r="Y29" s="32" t="inlineStr"/>
      <c r="Z29" s="32" t="inlineStr">
        <is>
          <t>Active</t>
        </is>
      </c>
      <c r="AA29" s="41" t="n">
        <v>46145</v>
      </c>
      <c r="AB29" s="41" t="n">
        <v>46203</v>
      </c>
      <c r="AC29" s="41" t="n">
        <v>46337</v>
      </c>
      <c r="AD29" s="32" t="inlineStr">
        <is>
          <t>Low</t>
        </is>
      </c>
      <c r="AE29" s="32" t="inlineStr">
        <is>
          <t>Yes</t>
        </is>
      </c>
      <c r="AF29" s="32" t="inlineStr">
        <is>
          <t>Dental &amp; vision add-on opportunity</t>
        </is>
      </c>
    </row>
    <row r="30">
      <c r="A30" s="123" t="n">
        <v>21</v>
      </c>
      <c r="B30" s="28" t="inlineStr">
        <is>
          <t>Ethel</t>
        </is>
      </c>
      <c r="C30" s="28" t="inlineStr">
        <is>
          <t>Green</t>
        </is>
      </c>
      <c r="D30" s="28" t="inlineStr">
        <is>
          <t>(483) 941-9595</t>
        </is>
      </c>
      <c r="E30" s="28" t="inlineStr"/>
      <c r="F30" s="28" t="inlineStr">
        <is>
          <t>ethel.green@email.com</t>
        </is>
      </c>
      <c r="G30" s="28" t="inlineStr">
        <is>
          <t>3280 Pine Ave</t>
        </is>
      </c>
      <c r="H30" s="28" t="inlineStr">
        <is>
          <t>Atlanta</t>
        </is>
      </c>
      <c r="I30" s="28" t="inlineStr">
        <is>
          <t>AZ</t>
        </is>
      </c>
      <c r="J30" s="28" t="inlineStr">
        <is>
          <t>Hillsborough</t>
        </is>
      </c>
      <c r="K30" s="28" t="inlineStr">
        <is>
          <t>33519</t>
        </is>
      </c>
      <c r="L30" s="39" t="n">
        <v>19835</v>
      </c>
      <c r="M30" s="28">
        <f>IF(L30&lt;&gt;"",DATEDIF(L30,TODAY(),"Y"),"")</f>
        <v/>
      </c>
      <c r="N30" s="28" t="inlineStr">
        <is>
          <t>KAZ-93073-380</t>
        </is>
      </c>
      <c r="O30" s="39" t="n">
        <v>45765</v>
      </c>
      <c r="P30" s="39" t="n">
        <v>45763</v>
      </c>
      <c r="Q30" s="28" t="inlineStr">
        <is>
          <t>PDP</t>
        </is>
      </c>
      <c r="R30" s="28" t="inlineStr">
        <is>
          <t>Wellcare</t>
        </is>
      </c>
      <c r="S30" s="28" t="inlineStr">
        <is>
          <t>Wellcare Classic</t>
        </is>
      </c>
      <c r="T30" s="40" t="n">
        <v>21.4</v>
      </c>
      <c r="U30" s="40">
        <f>IF(T30&lt;&gt;"",T30*12,"")</f>
        <v/>
      </c>
      <c r="V30" s="39" t="n">
        <v>45777</v>
      </c>
      <c r="W30" s="28" t="inlineStr">
        <is>
          <t>Good client. Happy with network.</t>
        </is>
      </c>
      <c r="X30" s="28" t="inlineStr">
        <is>
          <t>Direct Mail</t>
        </is>
      </c>
      <c r="Y30" s="28" t="inlineStr"/>
      <c r="Z30" s="28" t="inlineStr">
        <is>
          <t>Active</t>
        </is>
      </c>
      <c r="AA30" s="39" t="n">
        <v>46152</v>
      </c>
      <c r="AB30" s="39" t="n">
        <v>46189</v>
      </c>
      <c r="AC30" s="39" t="n">
        <v>46507</v>
      </c>
      <c r="AD30" s="28" t="inlineStr">
        <is>
          <t>Low</t>
        </is>
      </c>
      <c r="AE30" s="28" t="inlineStr">
        <is>
          <t>No</t>
        </is>
      </c>
      <c r="AF30" s="28" t="inlineStr"/>
    </row>
    <row r="31">
      <c r="A31" s="125" t="n">
        <v>22</v>
      </c>
      <c r="B31" s="32" t="inlineStr">
        <is>
          <t>Betty</t>
        </is>
      </c>
      <c r="C31" s="32" t="inlineStr">
        <is>
          <t>Evans</t>
        </is>
      </c>
      <c r="D31" s="32" t="inlineStr">
        <is>
          <t>(275) 790-1878</t>
        </is>
      </c>
      <c r="E31" s="32" t="inlineStr"/>
      <c r="F31" s="32" t="inlineStr">
        <is>
          <t>betty.evans@email.com</t>
        </is>
      </c>
      <c r="G31" s="32" t="inlineStr">
        <is>
          <t>5078 Oak Ave</t>
        </is>
      </c>
      <c r="H31" s="32" t="inlineStr">
        <is>
          <t>Tampa</t>
        </is>
      </c>
      <c r="I31" s="32" t="inlineStr">
        <is>
          <t>NC</t>
        </is>
      </c>
      <c r="J31" s="32" t="inlineStr">
        <is>
          <t>Wayne</t>
        </is>
      </c>
      <c r="K31" s="32" t="inlineStr">
        <is>
          <t>83147</t>
        </is>
      </c>
      <c r="L31" s="41" t="n">
        <v>15736</v>
      </c>
      <c r="M31" s="32">
        <f>IF(L31&lt;&gt;"",DATEDIF(L31,TODAY(),"Y"),"")</f>
        <v/>
      </c>
      <c r="N31" s="32" t="inlineStr">
        <is>
          <t>QWW-49561-489</t>
        </is>
      </c>
      <c r="O31" s="41" t="n">
        <v>45661</v>
      </c>
      <c r="P31" s="41" t="n">
        <v>45663</v>
      </c>
      <c r="Q31" s="32" t="inlineStr">
        <is>
          <t>MAPD</t>
        </is>
      </c>
      <c r="R31" s="32" t="inlineStr">
        <is>
          <t>Molina</t>
        </is>
      </c>
      <c r="S31" s="32" t="inlineStr">
        <is>
          <t>Molina Total Care</t>
        </is>
      </c>
      <c r="T31" s="42" t="n">
        <v>64.39</v>
      </c>
      <c r="U31" s="42">
        <f>IF(T31&lt;&gt;"",T31*12,"")</f>
        <v/>
      </c>
      <c r="V31" s="41" t="n">
        <v>45906</v>
      </c>
      <c r="W31" s="32" t="inlineStr">
        <is>
          <t>Good client. Potential referral.</t>
        </is>
      </c>
      <c r="X31" s="32" t="inlineStr">
        <is>
          <t>Referral – Client</t>
        </is>
      </c>
      <c r="Y31" s="32" t="inlineStr">
        <is>
          <t>Gerald Robinson</t>
        </is>
      </c>
      <c r="Z31" s="32" t="inlineStr">
        <is>
          <t>Active</t>
        </is>
      </c>
      <c r="AA31" s="41" t="n">
        <v>46114</v>
      </c>
      <c r="AB31" s="41" t="n">
        <v>46184</v>
      </c>
      <c r="AC31" s="41" t="n">
        <v>46271</v>
      </c>
      <c r="AD31" s="32" t="inlineStr">
        <is>
          <t>Low</t>
        </is>
      </c>
      <c r="AE31" s="32" t="inlineStr">
        <is>
          <t>Yes</t>
        </is>
      </c>
      <c r="AF31" s="32" t="inlineStr">
        <is>
          <t>Dental &amp; vision add-on opportunity</t>
        </is>
      </c>
    </row>
    <row r="32">
      <c r="A32" s="123" t="n">
        <v>23</v>
      </c>
      <c r="B32" s="28" t="inlineStr">
        <is>
          <t>Doris</t>
        </is>
      </c>
      <c r="C32" s="28" t="inlineStr">
        <is>
          <t>Phillips</t>
        </is>
      </c>
      <c r="D32" s="28" t="inlineStr">
        <is>
          <t>(905) 808-8699</t>
        </is>
      </c>
      <c r="E32" s="28" t="inlineStr"/>
      <c r="F32" s="28" t="inlineStr"/>
      <c r="G32" s="28" t="inlineStr">
        <is>
          <t>4732 Cedar St</t>
        </is>
      </c>
      <c r="H32" s="28" t="inlineStr">
        <is>
          <t>San Diego</t>
        </is>
      </c>
      <c r="I32" s="28" t="inlineStr">
        <is>
          <t>AZ</t>
        </is>
      </c>
      <c r="J32" s="28" t="inlineStr">
        <is>
          <t>San Bernardino</t>
        </is>
      </c>
      <c r="K32" s="28" t="inlineStr">
        <is>
          <t>40595</t>
        </is>
      </c>
      <c r="L32" s="39" t="n">
        <v>21250</v>
      </c>
      <c r="M32" s="28">
        <f>IF(L32&lt;&gt;"",DATEDIF(L32,TODAY(),"Y"),"")</f>
        <v/>
      </c>
      <c r="N32" s="28" t="inlineStr">
        <is>
          <t>JXV-47965-217</t>
        </is>
      </c>
      <c r="O32" s="39" t="n">
        <v>45637</v>
      </c>
      <c r="P32" s="39" t="n">
        <v>45719</v>
      </c>
      <c r="Q32" s="28" t="inlineStr">
        <is>
          <t>Medigap Plan N</t>
        </is>
      </c>
      <c r="R32" s="28" t="inlineStr">
        <is>
          <t>UnitedHealthcare</t>
        </is>
      </c>
      <c r="S32" s="28" t="inlineStr">
        <is>
          <t>AARP Medicare Supplement Plan G</t>
        </is>
      </c>
      <c r="T32" s="40" t="n">
        <v>146.63</v>
      </c>
      <c r="U32" s="40">
        <f>IF(T32&lt;&gt;"",T32*12,"")</f>
        <v/>
      </c>
      <c r="V32" s="39" t="n">
        <v>45826</v>
      </c>
      <c r="W32" s="28" t="inlineStr">
        <is>
          <t>Good client. Ask about dental.</t>
        </is>
      </c>
      <c r="X32" s="28" t="inlineStr">
        <is>
          <t>Internet Lead</t>
        </is>
      </c>
      <c r="Y32" s="28" t="inlineStr">
        <is>
          <t>Richard Jones</t>
        </is>
      </c>
      <c r="Z32" s="28" t="inlineStr">
        <is>
          <t>Active</t>
        </is>
      </c>
      <c r="AA32" s="39" t="n">
        <v>46166</v>
      </c>
      <c r="AB32" s="39" t="n">
        <v>46187</v>
      </c>
      <c r="AC32" s="39" t="n">
        <v>46191</v>
      </c>
      <c r="AD32" s="28" t="inlineStr">
        <is>
          <t>Medium</t>
        </is>
      </c>
      <c r="AE32" s="28" t="inlineStr">
        <is>
          <t>Yes</t>
        </is>
      </c>
      <c r="AF32" s="28" t="inlineStr">
        <is>
          <t>Dental &amp; vision add-on opportunity</t>
        </is>
      </c>
    </row>
    <row r="33">
      <c r="A33" s="125" t="n">
        <v>24</v>
      </c>
      <c r="B33" s="32" t="inlineStr">
        <is>
          <t>Robert</t>
        </is>
      </c>
      <c r="C33" s="32" t="inlineStr">
        <is>
          <t>Moore</t>
        </is>
      </c>
      <c r="D33" s="32" t="inlineStr">
        <is>
          <t>(812) 240-8078</t>
        </is>
      </c>
      <c r="E33" s="32" t="inlineStr">
        <is>
          <t>(818) 456-1423</t>
        </is>
      </c>
      <c r="F33" s="32" t="inlineStr"/>
      <c r="G33" s="32" t="inlineStr">
        <is>
          <t>9524 Elm St</t>
        </is>
      </c>
      <c r="H33" s="32" t="inlineStr">
        <is>
          <t>San Diego</t>
        </is>
      </c>
      <c r="I33" s="32" t="inlineStr">
        <is>
          <t>TX</t>
        </is>
      </c>
      <c r="J33" s="32" t="inlineStr">
        <is>
          <t>Wayne</t>
        </is>
      </c>
      <c r="K33" s="32" t="inlineStr">
        <is>
          <t>45325</t>
        </is>
      </c>
      <c r="L33" s="41" t="n">
        <v>15734</v>
      </c>
      <c r="M33" s="32">
        <f>IF(L33&lt;&gt;"",DATEDIF(L33,TODAY(),"Y"),"")</f>
        <v/>
      </c>
      <c r="N33" s="32" t="inlineStr">
        <is>
          <t>VBF-89502-767</t>
        </is>
      </c>
      <c r="O33" s="41" t="n">
        <v>45663</v>
      </c>
      <c r="P33" s="41" t="n">
        <v>45705</v>
      </c>
      <c r="Q33" s="32" t="inlineStr">
        <is>
          <t>Medigap Plan N</t>
        </is>
      </c>
      <c r="R33" s="32" t="inlineStr">
        <is>
          <t>Wellcare</t>
        </is>
      </c>
      <c r="S33" s="32" t="inlineStr">
        <is>
          <t>Wellcare Value Script</t>
        </is>
      </c>
      <c r="T33" s="42" t="n">
        <v>149.82</v>
      </c>
      <c r="U33" s="42">
        <f>IF(T33&lt;&gt;"",T33*12,"")</f>
        <v/>
      </c>
      <c r="V33" s="41" t="n">
        <v>45922</v>
      </c>
      <c r="W33" s="32" t="inlineStr">
        <is>
          <t>Good client. Ask about dental.</t>
        </is>
      </c>
      <c r="X33" s="32" t="inlineStr">
        <is>
          <t>TV/Radio</t>
        </is>
      </c>
      <c r="Y33" s="32" t="inlineStr">
        <is>
          <t>Gerald Evans</t>
        </is>
      </c>
      <c r="Z33" s="32" t="inlineStr">
        <is>
          <t>Active</t>
        </is>
      </c>
      <c r="AA33" s="41" t="n">
        <v>46111</v>
      </c>
      <c r="AB33" s="41" t="n">
        <v>46211</v>
      </c>
      <c r="AC33" s="41" t="n">
        <v>46287</v>
      </c>
      <c r="AD33" s="32" t="inlineStr">
        <is>
          <t>Low</t>
        </is>
      </c>
      <c r="AE33" s="32" t="inlineStr">
        <is>
          <t>Maybe</t>
        </is>
      </c>
      <c r="AF33" s="32" t="inlineStr"/>
    </row>
    <row r="34">
      <c r="A34" s="123" t="n">
        <v>25</v>
      </c>
      <c r="B34" s="28" t="inlineStr">
        <is>
          <t>Ralph</t>
        </is>
      </c>
      <c r="C34" s="28" t="inlineStr">
        <is>
          <t>Garcia</t>
        </is>
      </c>
      <c r="D34" s="28" t="inlineStr">
        <is>
          <t>(522) 458-6296</t>
        </is>
      </c>
      <c r="E34" s="28" t="inlineStr"/>
      <c r="F34" s="28" t="inlineStr">
        <is>
          <t>ralph.garcia@email.com</t>
        </is>
      </c>
      <c r="G34" s="28" t="inlineStr">
        <is>
          <t>8531 Oak Ln</t>
        </is>
      </c>
      <c r="H34" s="28" t="inlineStr">
        <is>
          <t>Denver</t>
        </is>
      </c>
      <c r="I34" s="28" t="inlineStr">
        <is>
          <t>TX</t>
        </is>
      </c>
      <c r="J34" s="28" t="inlineStr">
        <is>
          <t>Harris</t>
        </is>
      </c>
      <c r="K34" s="28" t="inlineStr">
        <is>
          <t>64165</t>
        </is>
      </c>
      <c r="L34" s="39" t="n">
        <v>18637</v>
      </c>
      <c r="M34" s="28">
        <f>IF(L34&lt;&gt;"",DATEDIF(L34,TODAY(),"Y"),"")</f>
        <v/>
      </c>
      <c r="N34" s="28" t="inlineStr">
        <is>
          <t>BGT-69167-740</t>
        </is>
      </c>
      <c r="O34" s="39" t="n">
        <v>45663</v>
      </c>
      <c r="P34" s="39" t="n">
        <v>45582</v>
      </c>
      <c r="Q34" s="28" t="inlineStr">
        <is>
          <t>PDP</t>
        </is>
      </c>
      <c r="R34" s="28" t="inlineStr">
        <is>
          <t>Molina</t>
        </is>
      </c>
      <c r="S34" s="28" t="inlineStr">
        <is>
          <t>Molina Value Plus</t>
        </is>
      </c>
      <c r="T34" s="40" t="n">
        <v>39.69</v>
      </c>
      <c r="U34" s="40">
        <f>IF(T34&lt;&gt;"",T34*12,"")</f>
        <v/>
      </c>
      <c r="V34" s="39" t="n">
        <v>45803</v>
      </c>
      <c r="W34" s="28" t="inlineStr">
        <is>
          <t>Good client. Satisfied with plan.</t>
        </is>
      </c>
      <c r="X34" s="28" t="inlineStr">
        <is>
          <t>Internet Lead</t>
        </is>
      </c>
      <c r="Y34" s="28" t="inlineStr"/>
      <c r="Z34" s="28" t="inlineStr">
        <is>
          <t>Active</t>
        </is>
      </c>
      <c r="AA34" s="39" t="n">
        <v>46124</v>
      </c>
      <c r="AB34" s="39" t="n">
        <v>46212</v>
      </c>
      <c r="AC34" s="39" t="n">
        <v>46533</v>
      </c>
      <c r="AD34" s="28" t="inlineStr">
        <is>
          <t>Low</t>
        </is>
      </c>
      <c r="AE34" s="28" t="inlineStr">
        <is>
          <t>Yes</t>
        </is>
      </c>
      <c r="AF34" s="28" t="inlineStr">
        <is>
          <t>Dental &amp; vision add-on opportunity</t>
        </is>
      </c>
    </row>
    <row r="35">
      <c r="A35" s="125" t="n">
        <v>26</v>
      </c>
      <c r="B35" s="32" t="inlineStr">
        <is>
          <t>Ernest</t>
        </is>
      </c>
      <c r="C35" s="32" t="inlineStr">
        <is>
          <t>Wilson</t>
        </is>
      </c>
      <c r="D35" s="32" t="inlineStr">
        <is>
          <t>(316) 672-2924</t>
        </is>
      </c>
      <c r="E35" s="32" t="inlineStr">
        <is>
          <t>(357) 710-5781</t>
        </is>
      </c>
      <c r="F35" s="32" t="inlineStr">
        <is>
          <t>ernest.wilson@email.com</t>
        </is>
      </c>
      <c r="G35" s="32" t="inlineStr">
        <is>
          <t>4579 Cedar Dr</t>
        </is>
      </c>
      <c r="H35" s="32" t="inlineStr">
        <is>
          <t>Denver</t>
        </is>
      </c>
      <c r="I35" s="32" t="inlineStr">
        <is>
          <t>WA</t>
        </is>
      </c>
      <c r="J35" s="32" t="inlineStr">
        <is>
          <t>Riverside</t>
        </is>
      </c>
      <c r="K35" s="32" t="inlineStr">
        <is>
          <t>41946</t>
        </is>
      </c>
      <c r="L35" s="41" t="n">
        <v>16914</v>
      </c>
      <c r="M35" s="32">
        <f>IF(L35&lt;&gt;"",DATEDIF(L35,TODAY(),"Y"),"")</f>
        <v/>
      </c>
      <c r="N35" s="32" t="inlineStr">
        <is>
          <t>RUE-74122-713</t>
        </is>
      </c>
      <c r="O35" s="41" t="n">
        <v>45646</v>
      </c>
      <c r="P35" s="41" t="n">
        <v>45585</v>
      </c>
      <c r="Q35" s="32" t="inlineStr">
        <is>
          <t>Medigap Plan G</t>
        </is>
      </c>
      <c r="R35" s="32" t="inlineStr">
        <is>
          <t>Wellcare</t>
        </is>
      </c>
      <c r="S35" s="32" t="inlineStr">
        <is>
          <t>Wellcare Value Script</t>
        </is>
      </c>
      <c r="T35" s="42" t="n">
        <v>201.47</v>
      </c>
      <c r="U35" s="42">
        <f>IF(T35&lt;&gt;"",T35*12,"")</f>
        <v/>
      </c>
      <c r="V35" s="41" t="n">
        <v>46132</v>
      </c>
      <c r="W35" s="32" t="inlineStr">
        <is>
          <t>Good client. Ask about dental.</t>
        </is>
      </c>
      <c r="X35" s="32" t="inlineStr">
        <is>
          <t>Direct Mail</t>
        </is>
      </c>
      <c r="Y35" s="32" t="inlineStr">
        <is>
          <t>Frank Rivera</t>
        </is>
      </c>
      <c r="Z35" s="32" t="inlineStr">
        <is>
          <t>Disenrolled</t>
        </is>
      </c>
      <c r="AA35" s="41" t="n">
        <v>46123</v>
      </c>
      <c r="AB35" s="41" t="n">
        <v>46182</v>
      </c>
      <c r="AC35" s="41" t="n">
        <v>46497</v>
      </c>
      <c r="AD35" s="32" t="inlineStr">
        <is>
          <t>Medium</t>
        </is>
      </c>
      <c r="AE35" s="32" t="inlineStr">
        <is>
          <t>Yes</t>
        </is>
      </c>
      <c r="AF35" s="32" t="inlineStr">
        <is>
          <t>Dental &amp; vision add-on opportunity</t>
        </is>
      </c>
    </row>
    <row r="36">
      <c r="A36" s="123" t="n">
        <v>27</v>
      </c>
      <c r="B36" s="28" t="inlineStr">
        <is>
          <t>Marie</t>
        </is>
      </c>
      <c r="C36" s="28" t="inlineStr">
        <is>
          <t>Perez</t>
        </is>
      </c>
      <c r="D36" s="28" t="inlineStr">
        <is>
          <t>(529) 393-4912</t>
        </is>
      </c>
      <c r="E36" s="28" t="inlineStr"/>
      <c r="F36" s="28" t="inlineStr"/>
      <c r="G36" s="28" t="inlineStr">
        <is>
          <t>6830 Oak Blvd</t>
        </is>
      </c>
      <c r="H36" s="28" t="inlineStr">
        <is>
          <t>Las Vegas</t>
        </is>
      </c>
      <c r="I36" s="28" t="inlineStr">
        <is>
          <t>WA</t>
        </is>
      </c>
      <c r="J36" s="28" t="inlineStr">
        <is>
          <t>Tarrant</t>
        </is>
      </c>
      <c r="K36" s="28" t="inlineStr">
        <is>
          <t>71993</t>
        </is>
      </c>
      <c r="L36" s="39" t="n">
        <v>18866</v>
      </c>
      <c r="M36" s="28">
        <f>IF(L36&lt;&gt;"",DATEDIF(L36,TODAY(),"Y"),"")</f>
        <v/>
      </c>
      <c r="N36" s="28" t="inlineStr">
        <is>
          <t>ZPP-39115-137</t>
        </is>
      </c>
      <c r="O36" s="39" t="n">
        <v>45744</v>
      </c>
      <c r="P36" s="39" t="n">
        <v>45648</v>
      </c>
      <c r="Q36" s="28" t="inlineStr">
        <is>
          <t>MAPD</t>
        </is>
      </c>
      <c r="R36" s="28" t="inlineStr">
        <is>
          <t>Wellcare</t>
        </is>
      </c>
      <c r="S36" s="28" t="inlineStr">
        <is>
          <t>Wellcare Classic</t>
        </is>
      </c>
      <c r="T36" s="40" t="n">
        <v>163.53</v>
      </c>
      <c r="U36" s="40">
        <f>IF(T36&lt;&gt;"",T36*12,"")</f>
        <v/>
      </c>
      <c r="V36" s="39" t="n">
        <v>45850</v>
      </c>
      <c r="W36" s="28" t="inlineStr">
        <is>
          <t>Good client. Happy with network.</t>
        </is>
      </c>
      <c r="X36" s="28" t="inlineStr">
        <is>
          <t>Social Media</t>
        </is>
      </c>
      <c r="Y36" s="28" t="inlineStr"/>
      <c r="Z36" s="28" t="inlineStr">
        <is>
          <t>Active</t>
        </is>
      </c>
      <c r="AA36" s="39" t="n">
        <v>46133</v>
      </c>
      <c r="AB36" s="39" t="n">
        <v>46212</v>
      </c>
      <c r="AC36" s="39" t="n">
        <v>46215</v>
      </c>
      <c r="AD36" s="28" t="inlineStr">
        <is>
          <t>Medium</t>
        </is>
      </c>
      <c r="AE36" s="28" t="inlineStr">
        <is>
          <t>No</t>
        </is>
      </c>
      <c r="AF36" s="28" t="inlineStr"/>
    </row>
    <row r="37">
      <c r="A37" s="125" t="n">
        <v>28</v>
      </c>
      <c r="B37" s="32" t="inlineStr">
        <is>
          <t>Barbara</t>
        </is>
      </c>
      <c r="C37" s="32" t="inlineStr">
        <is>
          <t>Scott</t>
        </is>
      </c>
      <c r="D37" s="32" t="inlineStr">
        <is>
          <t>(536) 890-9742</t>
        </is>
      </c>
      <c r="E37" s="32" t="inlineStr"/>
      <c r="F37" s="32" t="inlineStr"/>
      <c r="G37" s="32" t="inlineStr">
        <is>
          <t>8094 Elm St</t>
        </is>
      </c>
      <c r="H37" s="32" t="inlineStr">
        <is>
          <t>Philadelphia</t>
        </is>
      </c>
      <c r="I37" s="32" t="inlineStr">
        <is>
          <t>WA</t>
        </is>
      </c>
      <c r="J37" s="32" t="inlineStr">
        <is>
          <t>Palm Beach</t>
        </is>
      </c>
      <c r="K37" s="32" t="inlineStr">
        <is>
          <t>18968</t>
        </is>
      </c>
      <c r="L37" s="41" t="n">
        <v>22378</v>
      </c>
      <c r="M37" s="32">
        <f>IF(L37&lt;&gt;"",DATEDIF(L37,TODAY(),"Y"),"")</f>
        <v/>
      </c>
      <c r="N37" s="32" t="inlineStr">
        <is>
          <t>HXY-54727-864</t>
        </is>
      </c>
      <c r="O37" s="41" t="n">
        <v>45753</v>
      </c>
      <c r="P37" s="41" t="n">
        <v>45665</v>
      </c>
      <c r="Q37" s="32" t="inlineStr">
        <is>
          <t>Medigap Plan N</t>
        </is>
      </c>
      <c r="R37" s="32" t="inlineStr">
        <is>
          <t>Humana</t>
        </is>
      </c>
      <c r="S37" s="32" t="inlineStr">
        <is>
          <t>Humana Choice PPO</t>
        </is>
      </c>
      <c r="T37" s="42" t="n">
        <v>80.45999999999999</v>
      </c>
      <c r="U37" s="42">
        <f>IF(T37&lt;&gt;"",T37*12,"")</f>
        <v/>
      </c>
      <c r="V37" s="41" t="n">
        <v>45937</v>
      </c>
      <c r="W37" s="32" t="inlineStr">
        <is>
          <t>Good client. Satisfied with plan.</t>
        </is>
      </c>
      <c r="X37" s="32" t="inlineStr">
        <is>
          <t>Social Media</t>
        </is>
      </c>
      <c r="Y37" s="32" t="inlineStr">
        <is>
          <t>Milton Miller</t>
        </is>
      </c>
      <c r="Z37" s="32" t="inlineStr">
        <is>
          <t>Active</t>
        </is>
      </c>
      <c r="AA37" s="41" t="n">
        <v>46096</v>
      </c>
      <c r="AB37" s="41" t="n">
        <v>46221</v>
      </c>
      <c r="AC37" s="41" t="n">
        <v>46302</v>
      </c>
      <c r="AD37" s="32" t="inlineStr">
        <is>
          <t>Low</t>
        </is>
      </c>
      <c r="AE37" s="32" t="inlineStr">
        <is>
          <t>Yes</t>
        </is>
      </c>
      <c r="AF37" s="32" t="inlineStr">
        <is>
          <t>Dental &amp; vision add-on opportunity</t>
        </is>
      </c>
    </row>
    <row r="38">
      <c r="A38" s="123" t="n">
        <v>29</v>
      </c>
      <c r="B38" s="28" t="inlineStr">
        <is>
          <t>Rose</t>
        </is>
      </c>
      <c r="C38" s="28" t="inlineStr">
        <is>
          <t>Moore</t>
        </is>
      </c>
      <c r="D38" s="28" t="inlineStr">
        <is>
          <t>(824) 591-4945</t>
        </is>
      </c>
      <c r="E38" s="28" t="inlineStr"/>
      <c r="F38" s="28" t="inlineStr">
        <is>
          <t>rose.moore@email.com</t>
        </is>
      </c>
      <c r="G38" s="28" t="inlineStr">
        <is>
          <t>3904 Cedar Blvd</t>
        </is>
      </c>
      <c r="H38" s="28" t="inlineStr">
        <is>
          <t>Denver</t>
        </is>
      </c>
      <c r="I38" s="28" t="inlineStr">
        <is>
          <t>IL</t>
        </is>
      </c>
      <c r="J38" s="28" t="inlineStr">
        <is>
          <t>Pinellas</t>
        </is>
      </c>
      <c r="K38" s="28" t="inlineStr">
        <is>
          <t>43466</t>
        </is>
      </c>
      <c r="L38" s="39" t="n">
        <v>18773</v>
      </c>
      <c r="M38" s="28">
        <f>IF(L38&lt;&gt;"",DATEDIF(L38,TODAY(),"Y"),"")</f>
        <v/>
      </c>
      <c r="N38" s="28" t="inlineStr">
        <is>
          <t>YAR-59955-261</t>
        </is>
      </c>
      <c r="O38" s="39" t="n">
        <v>45758</v>
      </c>
      <c r="P38" s="39" t="n">
        <v>45663</v>
      </c>
      <c r="Q38" s="28" t="inlineStr">
        <is>
          <t>MAPD</t>
        </is>
      </c>
      <c r="R38" s="28" t="inlineStr">
        <is>
          <t>Wellcare</t>
        </is>
      </c>
      <c r="S38" s="28" t="inlineStr">
        <is>
          <t>Wellcare Preferred</t>
        </is>
      </c>
      <c r="T38" s="40" t="n">
        <v>81.40000000000001</v>
      </c>
      <c r="U38" s="40">
        <f>IF(T38&lt;&gt;"",T38*12,"")</f>
        <v/>
      </c>
      <c r="V38" s="39" t="n">
        <v>45996</v>
      </c>
      <c r="W38" s="28" t="inlineStr">
        <is>
          <t>Good client. Potential referral.</t>
        </is>
      </c>
      <c r="X38" s="28" t="inlineStr">
        <is>
          <t>Referral – Agent</t>
        </is>
      </c>
      <c r="Y38" s="28" t="inlineStr">
        <is>
          <t>Raymond Evans</t>
        </is>
      </c>
      <c r="Z38" s="28" t="inlineStr">
        <is>
          <t>Active</t>
        </is>
      </c>
      <c r="AA38" s="39" t="n">
        <v>46088</v>
      </c>
      <c r="AB38" s="39" t="n">
        <v>46188</v>
      </c>
      <c r="AC38" s="39" t="n">
        <v>46361</v>
      </c>
      <c r="AD38" s="28" t="inlineStr">
        <is>
          <t>Medium</t>
        </is>
      </c>
      <c r="AE38" s="28" t="inlineStr">
        <is>
          <t>No</t>
        </is>
      </c>
      <c r="AF38" s="28" t="inlineStr"/>
    </row>
    <row r="39">
      <c r="A39" s="125" t="n">
        <v>30</v>
      </c>
      <c r="B39" s="32" t="inlineStr">
        <is>
          <t>Gerald</t>
        </is>
      </c>
      <c r="C39" s="32" t="inlineStr">
        <is>
          <t>Collins</t>
        </is>
      </c>
      <c r="D39" s="32" t="inlineStr">
        <is>
          <t>(874) 605-5497</t>
        </is>
      </c>
      <c r="E39" s="32" t="inlineStr"/>
      <c r="F39" s="32" t="inlineStr">
        <is>
          <t>gerald.collins@email.com</t>
        </is>
      </c>
      <c r="G39" s="32" t="inlineStr">
        <is>
          <t>903 Elm Dr</t>
        </is>
      </c>
      <c r="H39" s="32" t="inlineStr">
        <is>
          <t>Chicago</t>
        </is>
      </c>
      <c r="I39" s="32" t="inlineStr">
        <is>
          <t>NC</t>
        </is>
      </c>
      <c r="J39" s="32" t="inlineStr">
        <is>
          <t>Broward</t>
        </is>
      </c>
      <c r="K39" s="32" t="inlineStr">
        <is>
          <t>40162</t>
        </is>
      </c>
      <c r="L39" s="41" t="n">
        <v>20065</v>
      </c>
      <c r="M39" s="32">
        <f>IF(L39&lt;&gt;"",DATEDIF(L39,TODAY(),"Y"),"")</f>
        <v/>
      </c>
      <c r="N39" s="32" t="inlineStr">
        <is>
          <t>WNH-45106-794</t>
        </is>
      </c>
      <c r="O39" s="41" t="n">
        <v>45583</v>
      </c>
      <c r="P39" s="41" t="n">
        <v>45592</v>
      </c>
      <c r="Q39" s="32" t="inlineStr">
        <is>
          <t>Medigap Plan G</t>
        </is>
      </c>
      <c r="R39" s="32" t="inlineStr">
        <is>
          <t>Wellcare</t>
        </is>
      </c>
      <c r="S39" s="32" t="inlineStr">
        <is>
          <t>Wellcare Classic</t>
        </is>
      </c>
      <c r="T39" s="42" t="n">
        <v>130.58</v>
      </c>
      <c r="U39" s="42">
        <f>IF(T39&lt;&gt;"",T39*12,"")</f>
        <v/>
      </c>
      <c r="V39" s="41" t="n">
        <v>45710</v>
      </c>
      <c r="W39" s="32" t="inlineStr">
        <is>
          <t>Good client. Ask about dental.</t>
        </is>
      </c>
      <c r="X39" s="32" t="inlineStr">
        <is>
          <t>Internet Lead</t>
        </is>
      </c>
      <c r="Y39" s="32" t="inlineStr">
        <is>
          <t>Lillian Turner</t>
        </is>
      </c>
      <c r="Z39" s="32" t="inlineStr">
        <is>
          <t>Inactive</t>
        </is>
      </c>
      <c r="AA39" s="41" t="n">
        <v>46086</v>
      </c>
      <c r="AB39" s="41" t="n">
        <v>46195</v>
      </c>
      <c r="AC39" s="41" t="n">
        <v>46440</v>
      </c>
      <c r="AD39" s="32" t="inlineStr">
        <is>
          <t>Low</t>
        </is>
      </c>
      <c r="AE39" s="32" t="inlineStr">
        <is>
          <t>No</t>
        </is>
      </c>
      <c r="AF39" s="32" t="inlineStr"/>
    </row>
    <row r="40">
      <c r="A40" s="123" t="n">
        <v>31</v>
      </c>
      <c r="B40" s="28" t="inlineStr">
        <is>
          <t>Margaret</t>
        </is>
      </c>
      <c r="C40" s="28" t="inlineStr">
        <is>
          <t>Robinson</t>
        </is>
      </c>
      <c r="D40" s="28" t="inlineStr">
        <is>
          <t>(463) 693-5835</t>
        </is>
      </c>
      <c r="E40" s="28" t="inlineStr">
        <is>
          <t>(546) 317-8673</t>
        </is>
      </c>
      <c r="F40" s="28" t="inlineStr">
        <is>
          <t>margaret.robinson@email.com</t>
        </is>
      </c>
      <c r="G40" s="28" t="inlineStr">
        <is>
          <t>2406 Maple Dr</t>
        </is>
      </c>
      <c r="H40" s="28" t="inlineStr">
        <is>
          <t>Seattle</t>
        </is>
      </c>
      <c r="I40" s="28" t="inlineStr">
        <is>
          <t>OH</t>
        </is>
      </c>
      <c r="J40" s="28" t="inlineStr">
        <is>
          <t>Hillsborough</t>
        </is>
      </c>
      <c r="K40" s="28" t="inlineStr">
        <is>
          <t>57942</t>
        </is>
      </c>
      <c r="L40" s="39" t="n">
        <v>18369</v>
      </c>
      <c r="M40" s="28">
        <f>IF(L40&lt;&gt;"",DATEDIF(L40,TODAY(),"Y"),"")</f>
        <v/>
      </c>
      <c r="N40" s="28" t="inlineStr">
        <is>
          <t>CPA-59791-226</t>
        </is>
      </c>
      <c r="O40" s="39" t="n">
        <v>45660</v>
      </c>
      <c r="P40" s="39" t="n">
        <v>45682</v>
      </c>
      <c r="Q40" s="28" t="inlineStr">
        <is>
          <t>MAPD</t>
        </is>
      </c>
      <c r="R40" s="28" t="inlineStr">
        <is>
          <t>Molina</t>
        </is>
      </c>
      <c r="S40" s="28" t="inlineStr">
        <is>
          <t>Molina Dual Choice</t>
        </is>
      </c>
      <c r="T40" s="40" t="n">
        <v>141.27</v>
      </c>
      <c r="U40" s="40">
        <f>IF(T40&lt;&gt;"",T40*12,"")</f>
        <v/>
      </c>
      <c r="V40" s="39" t="n">
        <v>46100</v>
      </c>
      <c r="W40" s="28" t="inlineStr">
        <is>
          <t>Good client. Potential referral.</t>
        </is>
      </c>
      <c r="X40" s="28" t="inlineStr">
        <is>
          <t>Community Event</t>
        </is>
      </c>
      <c r="Y40" s="28" t="inlineStr">
        <is>
          <t>Lillian Young</t>
        </is>
      </c>
      <c r="Z40" s="28" t="inlineStr">
        <is>
          <t>Active</t>
        </is>
      </c>
      <c r="AA40" s="39" t="n">
        <v>46106</v>
      </c>
      <c r="AB40" s="39" t="n">
        <v>46200</v>
      </c>
      <c r="AC40" s="39" t="n">
        <v>46465</v>
      </c>
      <c r="AD40" s="28" t="inlineStr">
        <is>
          <t>Medium</t>
        </is>
      </c>
      <c r="AE40" s="28" t="inlineStr">
        <is>
          <t>Yes</t>
        </is>
      </c>
      <c r="AF40" s="28" t="inlineStr">
        <is>
          <t>Dental &amp; vision add-on opportunity</t>
        </is>
      </c>
    </row>
    <row r="41">
      <c r="A41" s="125" t="n">
        <v>32</v>
      </c>
      <c r="B41" s="32" t="inlineStr">
        <is>
          <t>Barbara</t>
        </is>
      </c>
      <c r="C41" s="32" t="inlineStr">
        <is>
          <t>Parker</t>
        </is>
      </c>
      <c r="D41" s="32" t="inlineStr">
        <is>
          <t>(246) 238-5986</t>
        </is>
      </c>
      <c r="E41" s="32" t="inlineStr">
        <is>
          <t>(318) 299-4846</t>
        </is>
      </c>
      <c r="F41" s="32" t="inlineStr">
        <is>
          <t>barbara.parker@email.com</t>
        </is>
      </c>
      <c r="G41" s="32" t="inlineStr">
        <is>
          <t>2322 Cedar Dr</t>
        </is>
      </c>
      <c r="H41" s="32" t="inlineStr">
        <is>
          <t>Atlanta</t>
        </is>
      </c>
      <c r="I41" s="32" t="inlineStr">
        <is>
          <t>MI</t>
        </is>
      </c>
      <c r="J41" s="32" t="inlineStr">
        <is>
          <t>Riverside</t>
        </is>
      </c>
      <c r="K41" s="32" t="inlineStr">
        <is>
          <t>97881</t>
        </is>
      </c>
      <c r="L41" s="41" t="n">
        <v>15229</v>
      </c>
      <c r="M41" s="32">
        <f>IF(L41&lt;&gt;"",DATEDIF(L41,TODAY(),"Y"),"")</f>
        <v/>
      </c>
      <c r="N41" s="32" t="inlineStr">
        <is>
          <t>ZUQ-37797-770</t>
        </is>
      </c>
      <c r="O41" s="41" t="n">
        <v>45751</v>
      </c>
      <c r="P41" s="41" t="n">
        <v>45651</v>
      </c>
      <c r="Q41" s="32" t="inlineStr">
        <is>
          <t>Medigap Plan G</t>
        </is>
      </c>
      <c r="R41" s="32" t="inlineStr">
        <is>
          <t>Anthem/BCBS</t>
        </is>
      </c>
      <c r="S41" s="32" t="inlineStr">
        <is>
          <t>Anthem MediBlue Plus</t>
        </is>
      </c>
      <c r="T41" s="42" t="n">
        <v>192.15</v>
      </c>
      <c r="U41" s="42">
        <f>IF(T41&lt;&gt;"",T41*12,"")</f>
        <v/>
      </c>
      <c r="V41" s="41" t="n">
        <v>45979</v>
      </c>
      <c r="W41" s="32" t="inlineStr">
        <is>
          <t>Good client. Happy with network.</t>
        </is>
      </c>
      <c r="X41" s="32" t="inlineStr">
        <is>
          <t>Social Media</t>
        </is>
      </c>
      <c r="Y41" s="32" t="inlineStr"/>
      <c r="Z41" s="32" t="inlineStr">
        <is>
          <t>Active</t>
        </is>
      </c>
      <c r="AA41" s="41" t="n">
        <v>46086</v>
      </c>
      <c r="AB41" s="41" t="n">
        <v>46196</v>
      </c>
      <c r="AC41" s="41" t="n">
        <v>46344</v>
      </c>
      <c r="AD41" s="32" t="inlineStr">
        <is>
          <t>Low</t>
        </is>
      </c>
      <c r="AE41" s="32" t="inlineStr">
        <is>
          <t>No</t>
        </is>
      </c>
      <c r="AF41" s="32" t="inlineStr"/>
    </row>
    <row r="42">
      <c r="A42" s="123" t="n">
        <v>33</v>
      </c>
      <c r="B42" s="28" t="inlineStr">
        <is>
          <t>Frank</t>
        </is>
      </c>
      <c r="C42" s="28" t="inlineStr">
        <is>
          <t>Williams</t>
        </is>
      </c>
      <c r="D42" s="28" t="inlineStr">
        <is>
          <t>(394) 325-8450</t>
        </is>
      </c>
      <c r="E42" s="28" t="inlineStr"/>
      <c r="F42" s="28" t="inlineStr"/>
      <c r="G42" s="28" t="inlineStr">
        <is>
          <t>9883 Oak St</t>
        </is>
      </c>
      <c r="H42" s="28" t="inlineStr">
        <is>
          <t>Atlanta</t>
        </is>
      </c>
      <c r="I42" s="28" t="inlineStr">
        <is>
          <t>IL</t>
        </is>
      </c>
      <c r="J42" s="28" t="inlineStr">
        <is>
          <t>Broward</t>
        </is>
      </c>
      <c r="K42" s="28" t="inlineStr">
        <is>
          <t>41925</t>
        </is>
      </c>
      <c r="L42" s="39" t="n">
        <v>17221</v>
      </c>
      <c r="M42" s="28">
        <f>IF(L42&lt;&gt;"",DATEDIF(L42,TODAY(),"Y"),"")</f>
        <v/>
      </c>
      <c r="N42" s="28" t="inlineStr">
        <is>
          <t>EVG-24394-700</t>
        </is>
      </c>
      <c r="O42" s="39" t="n">
        <v>45721</v>
      </c>
      <c r="P42" s="39" t="n">
        <v>45717</v>
      </c>
      <c r="Q42" s="28" t="inlineStr">
        <is>
          <t>MA-Only</t>
        </is>
      </c>
      <c r="R42" s="28" t="inlineStr">
        <is>
          <t>Devoted Health</t>
        </is>
      </c>
      <c r="S42" s="28" t="inlineStr">
        <is>
          <t>Devoted Choice</t>
        </is>
      </c>
      <c r="T42" s="40" t="n">
        <v>117.71</v>
      </c>
      <c r="U42" s="40">
        <f>IF(T42&lt;&gt;"",T42*12,"")</f>
        <v/>
      </c>
      <c r="V42" s="39" t="n">
        <v>45709</v>
      </c>
      <c r="W42" s="28" t="inlineStr">
        <is>
          <t>Good client. Potential referral.</t>
        </is>
      </c>
      <c r="X42" s="28" t="inlineStr">
        <is>
          <t>Internet Lead</t>
        </is>
      </c>
      <c r="Y42" s="28" t="inlineStr">
        <is>
          <t>Gladys Anderson</t>
        </is>
      </c>
      <c r="Z42" s="28" t="inlineStr">
        <is>
          <t>Active</t>
        </is>
      </c>
      <c r="AA42" s="39" t="n">
        <v>46093</v>
      </c>
      <c r="AB42" s="39" t="n">
        <v>46199</v>
      </c>
      <c r="AC42" s="39" t="n">
        <v>46439</v>
      </c>
      <c r="AD42" s="28" t="inlineStr">
        <is>
          <t>Medium</t>
        </is>
      </c>
      <c r="AE42" s="28" t="inlineStr">
        <is>
          <t>Maybe</t>
        </is>
      </c>
      <c r="AF42" s="28" t="inlineStr"/>
    </row>
    <row r="43">
      <c r="A43" s="125" t="n">
        <v>34</v>
      </c>
      <c r="B43" s="32" t="inlineStr">
        <is>
          <t>Frank</t>
        </is>
      </c>
      <c r="C43" s="32" t="inlineStr">
        <is>
          <t>Taylor</t>
        </is>
      </c>
      <c r="D43" s="32" t="inlineStr">
        <is>
          <t>(329) 959-7897</t>
        </is>
      </c>
      <c r="E43" s="32" t="inlineStr"/>
      <c r="F43" s="32" t="inlineStr">
        <is>
          <t>frank.taylor@email.com</t>
        </is>
      </c>
      <c r="G43" s="32" t="inlineStr">
        <is>
          <t>7902 Cedar Blvd</t>
        </is>
      </c>
      <c r="H43" s="32" t="inlineStr">
        <is>
          <t>Seattle</t>
        </is>
      </c>
      <c r="I43" s="32" t="inlineStr">
        <is>
          <t>FL</t>
        </is>
      </c>
      <c r="J43" s="32" t="inlineStr">
        <is>
          <t>Palm Beach</t>
        </is>
      </c>
      <c r="K43" s="32" t="inlineStr">
        <is>
          <t>87812</t>
        </is>
      </c>
      <c r="L43" s="41" t="n">
        <v>20570</v>
      </c>
      <c r="M43" s="32">
        <f>IF(L43&lt;&gt;"",DATEDIF(L43,TODAY(),"Y"),"")</f>
        <v/>
      </c>
      <c r="N43" s="32" t="inlineStr">
        <is>
          <t>DRT-41710-844</t>
        </is>
      </c>
      <c r="O43" s="41" t="n">
        <v>45576</v>
      </c>
      <c r="P43" s="41" t="n">
        <v>45608</v>
      </c>
      <c r="Q43" s="32" t="inlineStr">
        <is>
          <t>Medigap Plan N</t>
        </is>
      </c>
      <c r="R43" s="32" t="inlineStr">
        <is>
          <t>Aetna</t>
        </is>
      </c>
      <c r="S43" s="32" t="inlineStr">
        <is>
          <t>Aetna Medicare Eagle Plan</t>
        </is>
      </c>
      <c r="T43" s="42" t="n">
        <v>73.68000000000001</v>
      </c>
      <c r="U43" s="42">
        <f>IF(T43&lt;&gt;"",T43*12,"")</f>
        <v/>
      </c>
      <c r="V43" s="41" t="n">
        <v>45808</v>
      </c>
      <c r="W43" s="32" t="inlineStr">
        <is>
          <t>Good client. Happy with network.</t>
        </is>
      </c>
      <c r="X43" s="32" t="inlineStr">
        <is>
          <t>Referral – Agent</t>
        </is>
      </c>
      <c r="Y43" s="32" t="inlineStr"/>
      <c r="Z43" s="32" t="inlineStr">
        <is>
          <t>Active</t>
        </is>
      </c>
      <c r="AA43" s="41" t="n">
        <v>46134</v>
      </c>
      <c r="AB43" s="41" t="n">
        <v>46178</v>
      </c>
      <c r="AC43" s="41" t="n">
        <v>46538</v>
      </c>
      <c r="AD43" s="32" t="inlineStr">
        <is>
          <t>Low</t>
        </is>
      </c>
      <c r="AE43" s="32" t="inlineStr">
        <is>
          <t>Yes</t>
        </is>
      </c>
      <c r="AF43" s="32" t="inlineStr">
        <is>
          <t>Dental &amp; vision add-on opportunity</t>
        </is>
      </c>
    </row>
    <row r="44">
      <c r="A44" s="123" t="n">
        <v>35</v>
      </c>
      <c r="B44" s="28" t="inlineStr">
        <is>
          <t>Henry</t>
        </is>
      </c>
      <c r="C44" s="28" t="inlineStr">
        <is>
          <t>Johnson</t>
        </is>
      </c>
      <c r="D44" s="28" t="inlineStr">
        <is>
          <t>(799) 761-6327</t>
        </is>
      </c>
      <c r="E44" s="28" t="inlineStr"/>
      <c r="F44" s="28" t="inlineStr">
        <is>
          <t>henry.johnson@email.com</t>
        </is>
      </c>
      <c r="G44" s="28" t="inlineStr">
        <is>
          <t>4931 Cedar Ln</t>
        </is>
      </c>
      <c r="H44" s="28" t="inlineStr">
        <is>
          <t>Philadelphia</t>
        </is>
      </c>
      <c r="I44" s="28" t="inlineStr">
        <is>
          <t>NC</t>
        </is>
      </c>
      <c r="J44" s="28" t="inlineStr">
        <is>
          <t>Wayne</t>
        </is>
      </c>
      <c r="K44" s="28" t="inlineStr">
        <is>
          <t>66387</t>
        </is>
      </c>
      <c r="L44" s="39" t="n">
        <v>17355</v>
      </c>
      <c r="M44" s="28">
        <f>IF(L44&lt;&gt;"",DATEDIF(L44,TODAY(),"Y"),"")</f>
        <v/>
      </c>
      <c r="N44" s="28" t="inlineStr">
        <is>
          <t>DZD-94522-540</t>
        </is>
      </c>
      <c r="O44" s="39" t="n">
        <v>45661</v>
      </c>
      <c r="P44" s="39" t="n">
        <v>45718</v>
      </c>
      <c r="Q44" s="28" t="inlineStr">
        <is>
          <t>Medigap Plan G</t>
        </is>
      </c>
      <c r="R44" s="28" t="inlineStr">
        <is>
          <t>UnitedHealthcare</t>
        </is>
      </c>
      <c r="S44" s="28" t="inlineStr">
        <is>
          <t>AARP MedicareComplete</t>
        </is>
      </c>
      <c r="T44" s="40" t="n">
        <v>106.02</v>
      </c>
      <c r="U44" s="40">
        <f>IF(T44&lt;&gt;"",T44*12,"")</f>
        <v/>
      </c>
      <c r="V44" s="39" t="n">
        <v>46091</v>
      </c>
      <c r="W44" s="28" t="inlineStr">
        <is>
          <t>Good client. Check drug coverage.</t>
        </is>
      </c>
      <c r="X44" s="28" t="inlineStr">
        <is>
          <t>Community Event</t>
        </is>
      </c>
      <c r="Y44" s="28" t="inlineStr"/>
      <c r="Z44" s="28" t="inlineStr">
        <is>
          <t>Active</t>
        </is>
      </c>
      <c r="AA44" s="39" t="n">
        <v>46167</v>
      </c>
      <c r="AB44" s="39" t="n">
        <v>46185</v>
      </c>
      <c r="AC44" s="39" t="n">
        <v>46456</v>
      </c>
      <c r="AD44" s="28" t="inlineStr">
        <is>
          <t>High</t>
        </is>
      </c>
      <c r="AE44" s="28" t="inlineStr">
        <is>
          <t>No</t>
        </is>
      </c>
      <c r="AF44" s="28" t="inlineStr"/>
    </row>
    <row r="45">
      <c r="A45" s="125" t="n">
        <v>36</v>
      </c>
      <c r="B45" s="32" t="n"/>
      <c r="C45" s="32" t="n"/>
      <c r="D45" s="32" t="n"/>
      <c r="E45" s="32" t="n"/>
      <c r="F45" s="32" t="n"/>
      <c r="G45" s="32" t="n"/>
      <c r="H45" s="32" t="n"/>
      <c r="I45" s="32" t="n"/>
      <c r="J45" s="32" t="n"/>
      <c r="K45" s="32" t="n"/>
      <c r="L45" s="41" t="n"/>
      <c r="M45" s="32">
        <f>IF(L45&lt;&gt;"",DATEDIF(L45,TODAY(),"Y"),"")</f>
        <v/>
      </c>
      <c r="N45" s="32" t="n"/>
      <c r="O45" s="41" t="n"/>
      <c r="P45" s="41" t="n"/>
      <c r="Q45" s="32" t="n"/>
      <c r="R45" s="32" t="n"/>
      <c r="S45" s="32" t="n"/>
      <c r="T45" s="42" t="n"/>
      <c r="U45" s="42">
        <f>IF(T45&lt;&gt;"",T45*12,"")</f>
        <v/>
      </c>
      <c r="V45" s="41" t="n"/>
      <c r="W45" s="32" t="n"/>
      <c r="X45" s="32" t="n"/>
      <c r="Y45" s="32" t="n"/>
      <c r="Z45" s="32" t="n"/>
      <c r="AA45" s="41" t="n"/>
      <c r="AB45" s="41" t="n"/>
      <c r="AC45" s="41" t="n"/>
      <c r="AD45" s="32" t="n"/>
      <c r="AE45" s="32" t="n"/>
      <c r="AF45" s="32" t="n"/>
    </row>
    <row r="46">
      <c r="A46" s="123" t="n">
        <v>37</v>
      </c>
      <c r="B46" s="28" t="n"/>
      <c r="C46" s="28" t="n"/>
      <c r="D46" s="28" t="n"/>
      <c r="E46" s="28" t="n"/>
      <c r="F46" s="28" t="n"/>
      <c r="G46" s="28" t="n"/>
      <c r="H46" s="28" t="n"/>
      <c r="I46" s="28" t="n"/>
      <c r="J46" s="28" t="n"/>
      <c r="K46" s="28" t="n"/>
      <c r="L46" s="39" t="n"/>
      <c r="M46" s="28">
        <f>IF(L46&lt;&gt;"",DATEDIF(L46,TODAY(),"Y"),"")</f>
        <v/>
      </c>
      <c r="N46" s="28" t="n"/>
      <c r="O46" s="39" t="n"/>
      <c r="P46" s="39" t="n"/>
      <c r="Q46" s="28" t="n"/>
      <c r="R46" s="28" t="n"/>
      <c r="S46" s="28" t="n"/>
      <c r="T46" s="40" t="n"/>
      <c r="U46" s="40">
        <f>IF(T46&lt;&gt;"",T46*12,"")</f>
        <v/>
      </c>
      <c r="V46" s="39" t="n"/>
      <c r="W46" s="28" t="n"/>
      <c r="X46" s="28" t="n"/>
      <c r="Y46" s="28" t="n"/>
      <c r="Z46" s="28" t="n"/>
      <c r="AA46" s="39" t="n"/>
      <c r="AB46" s="39" t="n"/>
      <c r="AC46" s="39" t="n"/>
      <c r="AD46" s="28" t="n"/>
      <c r="AE46" s="28" t="n"/>
      <c r="AF46" s="28" t="n"/>
    </row>
    <row r="47">
      <c r="A47" s="125" t="n">
        <v>38</v>
      </c>
      <c r="B47" s="32" t="n"/>
      <c r="C47" s="32" t="n"/>
      <c r="D47" s="32" t="n"/>
      <c r="E47" s="32" t="n"/>
      <c r="F47" s="32" t="n"/>
      <c r="G47" s="32" t="n"/>
      <c r="H47" s="32" t="n"/>
      <c r="I47" s="32" t="n"/>
      <c r="J47" s="32" t="n"/>
      <c r="K47" s="32" t="n"/>
      <c r="L47" s="41" t="n"/>
      <c r="M47" s="32">
        <f>IF(L47&lt;&gt;"",DATEDIF(L47,TODAY(),"Y"),"")</f>
        <v/>
      </c>
      <c r="N47" s="32" t="n"/>
      <c r="O47" s="41" t="n"/>
      <c r="P47" s="41" t="n"/>
      <c r="Q47" s="32" t="n"/>
      <c r="R47" s="32" t="n"/>
      <c r="S47" s="32" t="n"/>
      <c r="T47" s="42" t="n"/>
      <c r="U47" s="42">
        <f>IF(T47&lt;&gt;"",T47*12,"")</f>
        <v/>
      </c>
      <c r="V47" s="41" t="n"/>
      <c r="W47" s="32" t="n"/>
      <c r="X47" s="32" t="n"/>
      <c r="Y47" s="32" t="n"/>
      <c r="Z47" s="32" t="n"/>
      <c r="AA47" s="41" t="n"/>
      <c r="AB47" s="41" t="n"/>
      <c r="AC47" s="41" t="n"/>
      <c r="AD47" s="32" t="n"/>
      <c r="AE47" s="32" t="n"/>
      <c r="AF47" s="32" t="n"/>
    </row>
    <row r="48">
      <c r="A48" s="123" t="n">
        <v>39</v>
      </c>
      <c r="B48" s="28" t="n"/>
      <c r="C48" s="28" t="n"/>
      <c r="D48" s="28" t="n"/>
      <c r="E48" s="28" t="n"/>
      <c r="F48" s="28" t="n"/>
      <c r="G48" s="28" t="n"/>
      <c r="H48" s="28" t="n"/>
      <c r="I48" s="28" t="n"/>
      <c r="J48" s="28" t="n"/>
      <c r="K48" s="28" t="n"/>
      <c r="L48" s="39" t="n"/>
      <c r="M48" s="28">
        <f>IF(L48&lt;&gt;"",DATEDIF(L48,TODAY(),"Y"),"")</f>
        <v/>
      </c>
      <c r="N48" s="28" t="n"/>
      <c r="O48" s="39" t="n"/>
      <c r="P48" s="39" t="n"/>
      <c r="Q48" s="28" t="n"/>
      <c r="R48" s="28" t="n"/>
      <c r="S48" s="28" t="n"/>
      <c r="T48" s="40" t="n"/>
      <c r="U48" s="40">
        <f>IF(T48&lt;&gt;"",T48*12,"")</f>
        <v/>
      </c>
      <c r="V48" s="39" t="n"/>
      <c r="W48" s="28" t="n"/>
      <c r="X48" s="28" t="n"/>
      <c r="Y48" s="28" t="n"/>
      <c r="Z48" s="28" t="n"/>
      <c r="AA48" s="39" t="n"/>
      <c r="AB48" s="39" t="n"/>
      <c r="AC48" s="39" t="n"/>
      <c r="AD48" s="28" t="n"/>
      <c r="AE48" s="28" t="n"/>
      <c r="AF48" s="28" t="n"/>
    </row>
    <row r="49">
      <c r="A49" s="125" t="n">
        <v>40</v>
      </c>
      <c r="B49" s="32" t="n"/>
      <c r="C49" s="32" t="n"/>
      <c r="D49" s="32" t="n"/>
      <c r="E49" s="32" t="n"/>
      <c r="F49" s="32" t="n"/>
      <c r="G49" s="32" t="n"/>
      <c r="H49" s="32" t="n"/>
      <c r="I49" s="32" t="n"/>
      <c r="J49" s="32" t="n"/>
      <c r="K49" s="32" t="n"/>
      <c r="L49" s="41" t="n"/>
      <c r="M49" s="32">
        <f>IF(L49&lt;&gt;"",DATEDIF(L49,TODAY(),"Y"),"")</f>
        <v/>
      </c>
      <c r="N49" s="32" t="n"/>
      <c r="O49" s="41" t="n"/>
      <c r="P49" s="41" t="n"/>
      <c r="Q49" s="32" t="n"/>
      <c r="R49" s="32" t="n"/>
      <c r="S49" s="32" t="n"/>
      <c r="T49" s="42" t="n"/>
      <c r="U49" s="42">
        <f>IF(T49&lt;&gt;"",T49*12,"")</f>
        <v/>
      </c>
      <c r="V49" s="41" t="n"/>
      <c r="W49" s="32" t="n"/>
      <c r="X49" s="32" t="n"/>
      <c r="Y49" s="32" t="n"/>
      <c r="Z49" s="32" t="n"/>
      <c r="AA49" s="41" t="n"/>
      <c r="AB49" s="41" t="n"/>
      <c r="AC49" s="41" t="n"/>
      <c r="AD49" s="32" t="n"/>
      <c r="AE49" s="32" t="n"/>
      <c r="AF49" s="32" t="n"/>
    </row>
    <row r="50">
      <c r="A50" s="123" t="n">
        <v>41</v>
      </c>
      <c r="B50" s="28" t="n"/>
      <c r="C50" s="28" t="n"/>
      <c r="D50" s="28" t="n"/>
      <c r="E50" s="28" t="n"/>
      <c r="F50" s="28" t="n"/>
      <c r="G50" s="28" t="n"/>
      <c r="H50" s="28" t="n"/>
      <c r="I50" s="28" t="n"/>
      <c r="J50" s="28" t="n"/>
      <c r="K50" s="28" t="n"/>
      <c r="L50" s="39" t="n"/>
      <c r="M50" s="28">
        <f>IF(L50&lt;&gt;"",DATEDIF(L50,TODAY(),"Y"),"")</f>
        <v/>
      </c>
      <c r="N50" s="28" t="n"/>
      <c r="O50" s="39" t="n"/>
      <c r="P50" s="39" t="n"/>
      <c r="Q50" s="28" t="n"/>
      <c r="R50" s="28" t="n"/>
      <c r="S50" s="28" t="n"/>
      <c r="T50" s="40" t="n"/>
      <c r="U50" s="40">
        <f>IF(T50&lt;&gt;"",T50*12,"")</f>
        <v/>
      </c>
      <c r="V50" s="39" t="n"/>
      <c r="W50" s="28" t="n"/>
      <c r="X50" s="28" t="n"/>
      <c r="Y50" s="28" t="n"/>
      <c r="Z50" s="28" t="n"/>
      <c r="AA50" s="39" t="n"/>
      <c r="AB50" s="39" t="n"/>
      <c r="AC50" s="39" t="n"/>
      <c r="AD50" s="28" t="n"/>
      <c r="AE50" s="28" t="n"/>
      <c r="AF50" s="28" t="n"/>
    </row>
    <row r="51">
      <c r="A51" s="125" t="n">
        <v>42</v>
      </c>
      <c r="B51" s="32" t="n"/>
      <c r="C51" s="32" t="n"/>
      <c r="D51" s="32" t="n"/>
      <c r="E51" s="32" t="n"/>
      <c r="F51" s="32" t="n"/>
      <c r="G51" s="32" t="n"/>
      <c r="H51" s="32" t="n"/>
      <c r="I51" s="32" t="n"/>
      <c r="J51" s="32" t="n"/>
      <c r="K51" s="32" t="n"/>
      <c r="L51" s="41" t="n"/>
      <c r="M51" s="32">
        <f>IF(L51&lt;&gt;"",DATEDIF(L51,TODAY(),"Y"),"")</f>
        <v/>
      </c>
      <c r="N51" s="32" t="n"/>
      <c r="O51" s="41" t="n"/>
      <c r="P51" s="41" t="n"/>
      <c r="Q51" s="32" t="n"/>
      <c r="R51" s="32" t="n"/>
      <c r="S51" s="32" t="n"/>
      <c r="T51" s="42" t="n"/>
      <c r="U51" s="42">
        <f>IF(T51&lt;&gt;"",T51*12,"")</f>
        <v/>
      </c>
      <c r="V51" s="41" t="n"/>
      <c r="W51" s="32" t="n"/>
      <c r="X51" s="32" t="n"/>
      <c r="Y51" s="32" t="n"/>
      <c r="Z51" s="32" t="n"/>
      <c r="AA51" s="41" t="n"/>
      <c r="AB51" s="41" t="n"/>
      <c r="AC51" s="41" t="n"/>
      <c r="AD51" s="32" t="n"/>
      <c r="AE51" s="32" t="n"/>
      <c r="AF51" s="32" t="n"/>
    </row>
    <row r="52">
      <c r="A52" s="123" t="n">
        <v>43</v>
      </c>
      <c r="B52" s="28" t="n"/>
      <c r="C52" s="28" t="n"/>
      <c r="D52" s="28" t="n"/>
      <c r="E52" s="28" t="n"/>
      <c r="F52" s="28" t="n"/>
      <c r="G52" s="28" t="n"/>
      <c r="H52" s="28" t="n"/>
      <c r="I52" s="28" t="n"/>
      <c r="J52" s="28" t="n"/>
      <c r="K52" s="28" t="n"/>
      <c r="L52" s="39" t="n"/>
      <c r="M52" s="28">
        <f>IF(L52&lt;&gt;"",DATEDIF(L52,TODAY(),"Y"),"")</f>
        <v/>
      </c>
      <c r="N52" s="28" t="n"/>
      <c r="O52" s="39" t="n"/>
      <c r="P52" s="39" t="n"/>
      <c r="Q52" s="28" t="n"/>
      <c r="R52" s="28" t="n"/>
      <c r="S52" s="28" t="n"/>
      <c r="T52" s="40" t="n"/>
      <c r="U52" s="40">
        <f>IF(T52&lt;&gt;"",T52*12,"")</f>
        <v/>
      </c>
      <c r="V52" s="39" t="n"/>
      <c r="W52" s="28" t="n"/>
      <c r="X52" s="28" t="n"/>
      <c r="Y52" s="28" t="n"/>
      <c r="Z52" s="28" t="n"/>
      <c r="AA52" s="39" t="n"/>
      <c r="AB52" s="39" t="n"/>
      <c r="AC52" s="39" t="n"/>
      <c r="AD52" s="28" t="n"/>
      <c r="AE52" s="28" t="n"/>
      <c r="AF52" s="28" t="n"/>
    </row>
    <row r="53">
      <c r="A53" s="125" t="n">
        <v>44</v>
      </c>
      <c r="B53" s="32" t="n"/>
      <c r="C53" s="32" t="n"/>
      <c r="D53" s="32" t="n"/>
      <c r="E53" s="32" t="n"/>
      <c r="F53" s="32" t="n"/>
      <c r="G53" s="32" t="n"/>
      <c r="H53" s="32" t="n"/>
      <c r="I53" s="32" t="n"/>
      <c r="J53" s="32" t="n"/>
      <c r="K53" s="32" t="n"/>
      <c r="L53" s="41" t="n"/>
      <c r="M53" s="32">
        <f>IF(L53&lt;&gt;"",DATEDIF(L53,TODAY(),"Y"),"")</f>
        <v/>
      </c>
      <c r="N53" s="32" t="n"/>
      <c r="O53" s="41" t="n"/>
      <c r="P53" s="41" t="n"/>
      <c r="Q53" s="32" t="n"/>
      <c r="R53" s="32" t="n"/>
      <c r="S53" s="32" t="n"/>
      <c r="T53" s="42" t="n"/>
      <c r="U53" s="42">
        <f>IF(T53&lt;&gt;"",T53*12,"")</f>
        <v/>
      </c>
      <c r="V53" s="41" t="n"/>
      <c r="W53" s="32" t="n"/>
      <c r="X53" s="32" t="n"/>
      <c r="Y53" s="32" t="n"/>
      <c r="Z53" s="32" t="n"/>
      <c r="AA53" s="41" t="n"/>
      <c r="AB53" s="41" t="n"/>
      <c r="AC53" s="41" t="n"/>
      <c r="AD53" s="32" t="n"/>
      <c r="AE53" s="32" t="n"/>
      <c r="AF53" s="32" t="n"/>
    </row>
    <row r="54">
      <c r="A54" s="123" t="n">
        <v>45</v>
      </c>
      <c r="B54" s="28" t="n"/>
      <c r="C54" s="28" t="n"/>
      <c r="D54" s="28" t="n"/>
      <c r="E54" s="28" t="n"/>
      <c r="F54" s="28" t="n"/>
      <c r="G54" s="28" t="n"/>
      <c r="H54" s="28" t="n"/>
      <c r="I54" s="28" t="n"/>
      <c r="J54" s="28" t="n"/>
      <c r="K54" s="28" t="n"/>
      <c r="L54" s="39" t="n"/>
      <c r="M54" s="28">
        <f>IF(L54&lt;&gt;"",DATEDIF(L54,TODAY(),"Y"),"")</f>
        <v/>
      </c>
      <c r="N54" s="28" t="n"/>
      <c r="O54" s="39" t="n"/>
      <c r="P54" s="39" t="n"/>
      <c r="Q54" s="28" t="n"/>
      <c r="R54" s="28" t="n"/>
      <c r="S54" s="28" t="n"/>
      <c r="T54" s="40" t="n"/>
      <c r="U54" s="40">
        <f>IF(T54&lt;&gt;"",T54*12,"")</f>
        <v/>
      </c>
      <c r="V54" s="39" t="n"/>
      <c r="W54" s="28" t="n"/>
      <c r="X54" s="28" t="n"/>
      <c r="Y54" s="28" t="n"/>
      <c r="Z54" s="28" t="n"/>
      <c r="AA54" s="39" t="n"/>
      <c r="AB54" s="39" t="n"/>
      <c r="AC54" s="39" t="n"/>
      <c r="AD54" s="28" t="n"/>
      <c r="AE54" s="28" t="n"/>
      <c r="AF54" s="28" t="n"/>
    </row>
    <row r="55">
      <c r="A55" s="125" t="n">
        <v>46</v>
      </c>
      <c r="B55" s="32" t="n"/>
      <c r="C55" s="32" t="n"/>
      <c r="D55" s="32" t="n"/>
      <c r="E55" s="32" t="n"/>
      <c r="F55" s="32" t="n"/>
      <c r="G55" s="32" t="n"/>
      <c r="H55" s="32" t="n"/>
      <c r="I55" s="32" t="n"/>
      <c r="J55" s="32" t="n"/>
      <c r="K55" s="32" t="n"/>
      <c r="L55" s="41" t="n"/>
      <c r="M55" s="32">
        <f>IF(L55&lt;&gt;"",DATEDIF(L55,TODAY(),"Y"),"")</f>
        <v/>
      </c>
      <c r="N55" s="32" t="n"/>
      <c r="O55" s="41" t="n"/>
      <c r="P55" s="41" t="n"/>
      <c r="Q55" s="32" t="n"/>
      <c r="R55" s="32" t="n"/>
      <c r="S55" s="32" t="n"/>
      <c r="T55" s="42" t="n"/>
      <c r="U55" s="42">
        <f>IF(T55&lt;&gt;"",T55*12,"")</f>
        <v/>
      </c>
      <c r="V55" s="41" t="n"/>
      <c r="W55" s="32" t="n"/>
      <c r="X55" s="32" t="n"/>
      <c r="Y55" s="32" t="n"/>
      <c r="Z55" s="32" t="n"/>
      <c r="AA55" s="41" t="n"/>
      <c r="AB55" s="41" t="n"/>
      <c r="AC55" s="41" t="n"/>
      <c r="AD55" s="32" t="n"/>
      <c r="AE55" s="32" t="n"/>
      <c r="AF55" s="32" t="n"/>
    </row>
    <row r="56">
      <c r="A56" s="123" t="n">
        <v>47</v>
      </c>
      <c r="B56" s="28" t="n"/>
      <c r="C56" s="28" t="n"/>
      <c r="D56" s="28" t="n"/>
      <c r="E56" s="28" t="n"/>
      <c r="F56" s="28" t="n"/>
      <c r="G56" s="28" t="n"/>
      <c r="H56" s="28" t="n"/>
      <c r="I56" s="28" t="n"/>
      <c r="J56" s="28" t="n"/>
      <c r="K56" s="28" t="n"/>
      <c r="L56" s="39" t="n"/>
      <c r="M56" s="28">
        <f>IF(L56&lt;&gt;"",DATEDIF(L56,TODAY(),"Y"),"")</f>
        <v/>
      </c>
      <c r="N56" s="28" t="n"/>
      <c r="O56" s="39" t="n"/>
      <c r="P56" s="39" t="n"/>
      <c r="Q56" s="28" t="n"/>
      <c r="R56" s="28" t="n"/>
      <c r="S56" s="28" t="n"/>
      <c r="T56" s="40" t="n"/>
      <c r="U56" s="40">
        <f>IF(T56&lt;&gt;"",T56*12,"")</f>
        <v/>
      </c>
      <c r="V56" s="39" t="n"/>
      <c r="W56" s="28" t="n"/>
      <c r="X56" s="28" t="n"/>
      <c r="Y56" s="28" t="n"/>
      <c r="Z56" s="28" t="n"/>
      <c r="AA56" s="39" t="n"/>
      <c r="AB56" s="39" t="n"/>
      <c r="AC56" s="39" t="n"/>
      <c r="AD56" s="28" t="n"/>
      <c r="AE56" s="28" t="n"/>
      <c r="AF56" s="28" t="n"/>
    </row>
    <row r="57">
      <c r="A57" s="125" t="n">
        <v>48</v>
      </c>
      <c r="B57" s="32" t="n"/>
      <c r="C57" s="32" t="n"/>
      <c r="D57" s="32" t="n"/>
      <c r="E57" s="32" t="n"/>
      <c r="F57" s="32" t="n"/>
      <c r="G57" s="32" t="n"/>
      <c r="H57" s="32" t="n"/>
      <c r="I57" s="32" t="n"/>
      <c r="J57" s="32" t="n"/>
      <c r="K57" s="32" t="n"/>
      <c r="L57" s="41" t="n"/>
      <c r="M57" s="32">
        <f>IF(L57&lt;&gt;"",DATEDIF(L57,TODAY(),"Y"),"")</f>
        <v/>
      </c>
      <c r="N57" s="32" t="n"/>
      <c r="O57" s="41" t="n"/>
      <c r="P57" s="41" t="n"/>
      <c r="Q57" s="32" t="n"/>
      <c r="R57" s="32" t="n"/>
      <c r="S57" s="32" t="n"/>
      <c r="T57" s="42" t="n"/>
      <c r="U57" s="42">
        <f>IF(T57&lt;&gt;"",T57*12,"")</f>
        <v/>
      </c>
      <c r="V57" s="41" t="n"/>
      <c r="W57" s="32" t="n"/>
      <c r="X57" s="32" t="n"/>
      <c r="Y57" s="32" t="n"/>
      <c r="Z57" s="32" t="n"/>
      <c r="AA57" s="41" t="n"/>
      <c r="AB57" s="41" t="n"/>
      <c r="AC57" s="41" t="n"/>
      <c r="AD57" s="32" t="n"/>
      <c r="AE57" s="32" t="n"/>
      <c r="AF57" s="32" t="n"/>
    </row>
    <row r="58">
      <c r="A58" s="123" t="n">
        <v>49</v>
      </c>
      <c r="B58" s="28" t="n"/>
      <c r="C58" s="28" t="n"/>
      <c r="D58" s="28" t="n"/>
      <c r="E58" s="28" t="n"/>
      <c r="F58" s="28" t="n"/>
      <c r="G58" s="28" t="n"/>
      <c r="H58" s="28" t="n"/>
      <c r="I58" s="28" t="n"/>
      <c r="J58" s="28" t="n"/>
      <c r="K58" s="28" t="n"/>
      <c r="L58" s="39" t="n"/>
      <c r="M58" s="28">
        <f>IF(L58&lt;&gt;"",DATEDIF(L58,TODAY(),"Y"),"")</f>
        <v/>
      </c>
      <c r="N58" s="28" t="n"/>
      <c r="O58" s="39" t="n"/>
      <c r="P58" s="39" t="n"/>
      <c r="Q58" s="28" t="n"/>
      <c r="R58" s="28" t="n"/>
      <c r="S58" s="28" t="n"/>
      <c r="T58" s="40" t="n"/>
      <c r="U58" s="40">
        <f>IF(T58&lt;&gt;"",T58*12,"")</f>
        <v/>
      </c>
      <c r="V58" s="39" t="n"/>
      <c r="W58" s="28" t="n"/>
      <c r="X58" s="28" t="n"/>
      <c r="Y58" s="28" t="n"/>
      <c r="Z58" s="28" t="n"/>
      <c r="AA58" s="39" t="n"/>
      <c r="AB58" s="39" t="n"/>
      <c r="AC58" s="39" t="n"/>
      <c r="AD58" s="28" t="n"/>
      <c r="AE58" s="28" t="n"/>
      <c r="AF58" s="28" t="n"/>
    </row>
    <row r="59">
      <c r="A59" s="125" t="n">
        <v>50</v>
      </c>
      <c r="B59" s="32" t="n"/>
      <c r="C59" s="32" t="n"/>
      <c r="D59" s="32" t="n"/>
      <c r="E59" s="32" t="n"/>
      <c r="F59" s="32" t="n"/>
      <c r="G59" s="32" t="n"/>
      <c r="H59" s="32" t="n"/>
      <c r="I59" s="32" t="n"/>
      <c r="J59" s="32" t="n"/>
      <c r="K59" s="32" t="n"/>
      <c r="L59" s="41" t="n"/>
      <c r="M59" s="32">
        <f>IF(L59&lt;&gt;"",DATEDIF(L59,TODAY(),"Y"),"")</f>
        <v/>
      </c>
      <c r="N59" s="32" t="n"/>
      <c r="O59" s="41" t="n"/>
      <c r="P59" s="41" t="n"/>
      <c r="Q59" s="32" t="n"/>
      <c r="R59" s="32" t="n"/>
      <c r="S59" s="32" t="n"/>
      <c r="T59" s="42" t="n"/>
      <c r="U59" s="42">
        <f>IF(T59&lt;&gt;"",T59*12,"")</f>
        <v/>
      </c>
      <c r="V59" s="41" t="n"/>
      <c r="W59" s="32" t="n"/>
      <c r="X59" s="32" t="n"/>
      <c r="Y59" s="32" t="n"/>
      <c r="Z59" s="32" t="n"/>
      <c r="AA59" s="41" t="n"/>
      <c r="AB59" s="41" t="n"/>
      <c r="AC59" s="41" t="n"/>
      <c r="AD59" s="32" t="n"/>
      <c r="AE59" s="32" t="n"/>
      <c r="AF59" s="32" t="n"/>
    </row>
    <row r="60">
      <c r="A60" s="123" t="n">
        <v>51</v>
      </c>
      <c r="B60" s="28" t="n"/>
      <c r="C60" s="28" t="n"/>
      <c r="D60" s="28" t="n"/>
      <c r="E60" s="28" t="n"/>
      <c r="F60" s="28" t="n"/>
      <c r="G60" s="28" t="n"/>
      <c r="H60" s="28" t="n"/>
      <c r="I60" s="28" t="n"/>
      <c r="J60" s="28" t="n"/>
      <c r="K60" s="28" t="n"/>
      <c r="L60" s="39" t="n"/>
      <c r="M60" s="28">
        <f>IF(L60&lt;&gt;"",DATEDIF(L60,TODAY(),"Y"),"")</f>
        <v/>
      </c>
      <c r="N60" s="28" t="n"/>
      <c r="O60" s="39" t="n"/>
      <c r="P60" s="39" t="n"/>
      <c r="Q60" s="28" t="n"/>
      <c r="R60" s="28" t="n"/>
      <c r="S60" s="28" t="n"/>
      <c r="T60" s="40" t="n"/>
      <c r="U60" s="40">
        <f>IF(T60&lt;&gt;"",T60*12,"")</f>
        <v/>
      </c>
      <c r="V60" s="39" t="n"/>
      <c r="W60" s="28" t="n"/>
      <c r="X60" s="28" t="n"/>
      <c r="Y60" s="28" t="n"/>
      <c r="Z60" s="28" t="n"/>
      <c r="AA60" s="39" t="n"/>
      <c r="AB60" s="39" t="n"/>
      <c r="AC60" s="39" t="n"/>
      <c r="AD60" s="28" t="n"/>
      <c r="AE60" s="28" t="n"/>
      <c r="AF60" s="28" t="n"/>
    </row>
    <row r="61">
      <c r="A61" s="125" t="n">
        <v>52</v>
      </c>
      <c r="B61" s="32" t="n"/>
      <c r="C61" s="32" t="n"/>
      <c r="D61" s="32" t="n"/>
      <c r="E61" s="32" t="n"/>
      <c r="F61" s="32" t="n"/>
      <c r="G61" s="32" t="n"/>
      <c r="H61" s="32" t="n"/>
      <c r="I61" s="32" t="n"/>
      <c r="J61" s="32" t="n"/>
      <c r="K61" s="32" t="n"/>
      <c r="L61" s="41" t="n"/>
      <c r="M61" s="32">
        <f>IF(L61&lt;&gt;"",DATEDIF(L61,TODAY(),"Y"),"")</f>
        <v/>
      </c>
      <c r="N61" s="32" t="n"/>
      <c r="O61" s="41" t="n"/>
      <c r="P61" s="41" t="n"/>
      <c r="Q61" s="32" t="n"/>
      <c r="R61" s="32" t="n"/>
      <c r="S61" s="32" t="n"/>
      <c r="T61" s="42" t="n"/>
      <c r="U61" s="42">
        <f>IF(T61&lt;&gt;"",T61*12,"")</f>
        <v/>
      </c>
      <c r="V61" s="41" t="n"/>
      <c r="W61" s="32" t="n"/>
      <c r="X61" s="32" t="n"/>
      <c r="Y61" s="32" t="n"/>
      <c r="Z61" s="32" t="n"/>
      <c r="AA61" s="41" t="n"/>
      <c r="AB61" s="41" t="n"/>
      <c r="AC61" s="41" t="n"/>
      <c r="AD61" s="32" t="n"/>
      <c r="AE61" s="32" t="n"/>
      <c r="AF61" s="32" t="n"/>
    </row>
    <row r="62">
      <c r="A62" s="123" t="n">
        <v>53</v>
      </c>
      <c r="B62" s="28" t="n"/>
      <c r="C62" s="28" t="n"/>
      <c r="D62" s="28" t="n"/>
      <c r="E62" s="28" t="n"/>
      <c r="F62" s="28" t="n"/>
      <c r="G62" s="28" t="n"/>
      <c r="H62" s="28" t="n"/>
      <c r="I62" s="28" t="n"/>
      <c r="J62" s="28" t="n"/>
      <c r="K62" s="28" t="n"/>
      <c r="L62" s="39" t="n"/>
      <c r="M62" s="28">
        <f>IF(L62&lt;&gt;"",DATEDIF(L62,TODAY(),"Y"),"")</f>
        <v/>
      </c>
      <c r="N62" s="28" t="n"/>
      <c r="O62" s="39" t="n"/>
      <c r="P62" s="39" t="n"/>
      <c r="Q62" s="28" t="n"/>
      <c r="R62" s="28" t="n"/>
      <c r="S62" s="28" t="n"/>
      <c r="T62" s="40" t="n"/>
      <c r="U62" s="40">
        <f>IF(T62&lt;&gt;"",T62*12,"")</f>
        <v/>
      </c>
      <c r="V62" s="39" t="n"/>
      <c r="W62" s="28" t="n"/>
      <c r="X62" s="28" t="n"/>
      <c r="Y62" s="28" t="n"/>
      <c r="Z62" s="28" t="n"/>
      <c r="AA62" s="39" t="n"/>
      <c r="AB62" s="39" t="n"/>
      <c r="AC62" s="39" t="n"/>
      <c r="AD62" s="28" t="n"/>
      <c r="AE62" s="28" t="n"/>
      <c r="AF62" s="28" t="n"/>
    </row>
    <row r="63">
      <c r="A63" s="125" t="n">
        <v>54</v>
      </c>
      <c r="B63" s="32" t="n"/>
      <c r="C63" s="32" t="n"/>
      <c r="D63" s="32" t="n"/>
      <c r="E63" s="32" t="n"/>
      <c r="F63" s="32" t="n"/>
      <c r="G63" s="32" t="n"/>
      <c r="H63" s="32" t="n"/>
      <c r="I63" s="32" t="n"/>
      <c r="J63" s="32" t="n"/>
      <c r="K63" s="32" t="n"/>
      <c r="L63" s="41" t="n"/>
      <c r="M63" s="32">
        <f>IF(L63&lt;&gt;"",DATEDIF(L63,TODAY(),"Y"),"")</f>
        <v/>
      </c>
      <c r="N63" s="32" t="n"/>
      <c r="O63" s="41" t="n"/>
      <c r="P63" s="41" t="n"/>
      <c r="Q63" s="32" t="n"/>
      <c r="R63" s="32" t="n"/>
      <c r="S63" s="32" t="n"/>
      <c r="T63" s="42" t="n"/>
      <c r="U63" s="42">
        <f>IF(T63&lt;&gt;"",T63*12,"")</f>
        <v/>
      </c>
      <c r="V63" s="41" t="n"/>
      <c r="W63" s="32" t="n"/>
      <c r="X63" s="32" t="n"/>
      <c r="Y63" s="32" t="n"/>
      <c r="Z63" s="32" t="n"/>
      <c r="AA63" s="41" t="n"/>
      <c r="AB63" s="41" t="n"/>
      <c r="AC63" s="41" t="n"/>
      <c r="AD63" s="32" t="n"/>
      <c r="AE63" s="32" t="n"/>
      <c r="AF63" s="32" t="n"/>
    </row>
    <row r="64">
      <c r="A64" s="123" t="n">
        <v>55</v>
      </c>
      <c r="B64" s="28" t="n"/>
      <c r="C64" s="28" t="n"/>
      <c r="D64" s="28" t="n"/>
      <c r="E64" s="28" t="n"/>
      <c r="F64" s="28" t="n"/>
      <c r="G64" s="28" t="n"/>
      <c r="H64" s="28" t="n"/>
      <c r="I64" s="28" t="n"/>
      <c r="J64" s="28" t="n"/>
      <c r="K64" s="28" t="n"/>
      <c r="L64" s="39" t="n"/>
      <c r="M64" s="28">
        <f>IF(L64&lt;&gt;"",DATEDIF(L64,TODAY(),"Y"),"")</f>
        <v/>
      </c>
      <c r="N64" s="28" t="n"/>
      <c r="O64" s="39" t="n"/>
      <c r="P64" s="39" t="n"/>
      <c r="Q64" s="28" t="n"/>
      <c r="R64" s="28" t="n"/>
      <c r="S64" s="28" t="n"/>
      <c r="T64" s="40" t="n"/>
      <c r="U64" s="40">
        <f>IF(T64&lt;&gt;"",T64*12,"")</f>
        <v/>
      </c>
      <c r="V64" s="39" t="n"/>
      <c r="W64" s="28" t="n"/>
      <c r="X64" s="28" t="n"/>
      <c r="Y64" s="28" t="n"/>
      <c r="Z64" s="28" t="n"/>
      <c r="AA64" s="39" t="n"/>
      <c r="AB64" s="39" t="n"/>
      <c r="AC64" s="39" t="n"/>
      <c r="AD64" s="28" t="n"/>
      <c r="AE64" s="28" t="n"/>
      <c r="AF64" s="28" t="n"/>
    </row>
    <row r="65">
      <c r="A65" s="125" t="n">
        <v>56</v>
      </c>
      <c r="B65" s="32" t="n"/>
      <c r="C65" s="32" t="n"/>
      <c r="D65" s="32" t="n"/>
      <c r="E65" s="32" t="n"/>
      <c r="F65" s="32" t="n"/>
      <c r="G65" s="32" t="n"/>
      <c r="H65" s="32" t="n"/>
      <c r="I65" s="32" t="n"/>
      <c r="J65" s="32" t="n"/>
      <c r="K65" s="32" t="n"/>
      <c r="L65" s="41" t="n"/>
      <c r="M65" s="32">
        <f>IF(L65&lt;&gt;"",DATEDIF(L65,TODAY(),"Y"),"")</f>
        <v/>
      </c>
      <c r="N65" s="32" t="n"/>
      <c r="O65" s="41" t="n"/>
      <c r="P65" s="41" t="n"/>
      <c r="Q65" s="32" t="n"/>
      <c r="R65" s="32" t="n"/>
      <c r="S65" s="32" t="n"/>
      <c r="T65" s="42" t="n"/>
      <c r="U65" s="42">
        <f>IF(T65&lt;&gt;"",T65*12,"")</f>
        <v/>
      </c>
      <c r="V65" s="41" t="n"/>
      <c r="W65" s="32" t="n"/>
      <c r="X65" s="32" t="n"/>
      <c r="Y65" s="32" t="n"/>
      <c r="Z65" s="32" t="n"/>
      <c r="AA65" s="41" t="n"/>
      <c r="AB65" s="41" t="n"/>
      <c r="AC65" s="41" t="n"/>
      <c r="AD65" s="32" t="n"/>
      <c r="AE65" s="32" t="n"/>
      <c r="AF65" s="32" t="n"/>
    </row>
    <row r="66">
      <c r="A66" s="123" t="n">
        <v>57</v>
      </c>
      <c r="B66" s="28" t="n"/>
      <c r="C66" s="28" t="n"/>
      <c r="D66" s="28" t="n"/>
      <c r="E66" s="28" t="n"/>
      <c r="F66" s="28" t="n"/>
      <c r="G66" s="28" t="n"/>
      <c r="H66" s="28" t="n"/>
      <c r="I66" s="28" t="n"/>
      <c r="J66" s="28" t="n"/>
      <c r="K66" s="28" t="n"/>
      <c r="L66" s="39" t="n"/>
      <c r="M66" s="28">
        <f>IF(L66&lt;&gt;"",DATEDIF(L66,TODAY(),"Y"),"")</f>
        <v/>
      </c>
      <c r="N66" s="28" t="n"/>
      <c r="O66" s="39" t="n"/>
      <c r="P66" s="39" t="n"/>
      <c r="Q66" s="28" t="n"/>
      <c r="R66" s="28" t="n"/>
      <c r="S66" s="28" t="n"/>
      <c r="T66" s="40" t="n"/>
      <c r="U66" s="40">
        <f>IF(T66&lt;&gt;"",T66*12,"")</f>
        <v/>
      </c>
      <c r="V66" s="39" t="n"/>
      <c r="W66" s="28" t="n"/>
      <c r="X66" s="28" t="n"/>
      <c r="Y66" s="28" t="n"/>
      <c r="Z66" s="28" t="n"/>
      <c r="AA66" s="39" t="n"/>
      <c r="AB66" s="39" t="n"/>
      <c r="AC66" s="39" t="n"/>
      <c r="AD66" s="28" t="n"/>
      <c r="AE66" s="28" t="n"/>
      <c r="AF66" s="28" t="n"/>
    </row>
    <row r="67">
      <c r="A67" s="125" t="n">
        <v>58</v>
      </c>
      <c r="B67" s="32" t="n"/>
      <c r="C67" s="32" t="n"/>
      <c r="D67" s="32" t="n"/>
      <c r="E67" s="32" t="n"/>
      <c r="F67" s="32" t="n"/>
      <c r="G67" s="32" t="n"/>
      <c r="H67" s="32" t="n"/>
      <c r="I67" s="32" t="n"/>
      <c r="J67" s="32" t="n"/>
      <c r="K67" s="32" t="n"/>
      <c r="L67" s="41" t="n"/>
      <c r="M67" s="32">
        <f>IF(L67&lt;&gt;"",DATEDIF(L67,TODAY(),"Y"),"")</f>
        <v/>
      </c>
      <c r="N67" s="32" t="n"/>
      <c r="O67" s="41" t="n"/>
      <c r="P67" s="41" t="n"/>
      <c r="Q67" s="32" t="n"/>
      <c r="R67" s="32" t="n"/>
      <c r="S67" s="32" t="n"/>
      <c r="T67" s="42" t="n"/>
      <c r="U67" s="42">
        <f>IF(T67&lt;&gt;"",T67*12,"")</f>
        <v/>
      </c>
      <c r="V67" s="41" t="n"/>
      <c r="W67" s="32" t="n"/>
      <c r="X67" s="32" t="n"/>
      <c r="Y67" s="32" t="n"/>
      <c r="Z67" s="32" t="n"/>
      <c r="AA67" s="41" t="n"/>
      <c r="AB67" s="41" t="n"/>
      <c r="AC67" s="41" t="n"/>
      <c r="AD67" s="32" t="n"/>
      <c r="AE67" s="32" t="n"/>
      <c r="AF67" s="32" t="n"/>
    </row>
    <row r="68">
      <c r="A68" s="123" t="n">
        <v>59</v>
      </c>
      <c r="B68" s="28" t="n"/>
      <c r="C68" s="28" t="n"/>
      <c r="D68" s="28" t="n"/>
      <c r="E68" s="28" t="n"/>
      <c r="F68" s="28" t="n"/>
      <c r="G68" s="28" t="n"/>
      <c r="H68" s="28" t="n"/>
      <c r="I68" s="28" t="n"/>
      <c r="J68" s="28" t="n"/>
      <c r="K68" s="28" t="n"/>
      <c r="L68" s="39" t="n"/>
      <c r="M68" s="28">
        <f>IF(L68&lt;&gt;"",DATEDIF(L68,TODAY(),"Y"),"")</f>
        <v/>
      </c>
      <c r="N68" s="28" t="n"/>
      <c r="O68" s="39" t="n"/>
      <c r="P68" s="39" t="n"/>
      <c r="Q68" s="28" t="n"/>
      <c r="R68" s="28" t="n"/>
      <c r="S68" s="28" t="n"/>
      <c r="T68" s="40" t="n"/>
      <c r="U68" s="40">
        <f>IF(T68&lt;&gt;"",T68*12,"")</f>
        <v/>
      </c>
      <c r="V68" s="39" t="n"/>
      <c r="W68" s="28" t="n"/>
      <c r="X68" s="28" t="n"/>
      <c r="Y68" s="28" t="n"/>
      <c r="Z68" s="28" t="n"/>
      <c r="AA68" s="39" t="n"/>
      <c r="AB68" s="39" t="n"/>
      <c r="AC68" s="39" t="n"/>
      <c r="AD68" s="28" t="n"/>
      <c r="AE68" s="28" t="n"/>
      <c r="AF68" s="28" t="n"/>
    </row>
    <row r="69">
      <c r="A69" s="125" t="n">
        <v>60</v>
      </c>
      <c r="B69" s="32" t="n"/>
      <c r="C69" s="32" t="n"/>
      <c r="D69" s="32" t="n"/>
      <c r="E69" s="32" t="n"/>
      <c r="F69" s="32" t="n"/>
      <c r="G69" s="32" t="n"/>
      <c r="H69" s="32" t="n"/>
      <c r="I69" s="32" t="n"/>
      <c r="J69" s="32" t="n"/>
      <c r="K69" s="32" t="n"/>
      <c r="L69" s="41" t="n"/>
      <c r="M69" s="32">
        <f>IF(L69&lt;&gt;"",DATEDIF(L69,TODAY(),"Y"),"")</f>
        <v/>
      </c>
      <c r="N69" s="32" t="n"/>
      <c r="O69" s="41" t="n"/>
      <c r="P69" s="41" t="n"/>
      <c r="Q69" s="32" t="n"/>
      <c r="R69" s="32" t="n"/>
      <c r="S69" s="32" t="n"/>
      <c r="T69" s="42" t="n"/>
      <c r="U69" s="42">
        <f>IF(T69&lt;&gt;"",T69*12,"")</f>
        <v/>
      </c>
      <c r="V69" s="41" t="n"/>
      <c r="W69" s="32" t="n"/>
      <c r="X69" s="32" t="n"/>
      <c r="Y69" s="32" t="n"/>
      <c r="Z69" s="32" t="n"/>
      <c r="AA69" s="41" t="n"/>
      <c r="AB69" s="41" t="n"/>
      <c r="AC69" s="41" t="n"/>
      <c r="AD69" s="32" t="n"/>
      <c r="AE69" s="32" t="n"/>
      <c r="AF69" s="32" t="n"/>
    </row>
    <row r="70">
      <c r="A70" s="123" t="n">
        <v>61</v>
      </c>
      <c r="B70" s="28" t="n"/>
      <c r="C70" s="28" t="n"/>
      <c r="D70" s="28" t="n"/>
      <c r="E70" s="28" t="n"/>
      <c r="F70" s="28" t="n"/>
      <c r="G70" s="28" t="n"/>
      <c r="H70" s="28" t="n"/>
      <c r="I70" s="28" t="n"/>
      <c r="J70" s="28" t="n"/>
      <c r="K70" s="28" t="n"/>
      <c r="L70" s="39" t="n"/>
      <c r="M70" s="28">
        <f>IF(L70&lt;&gt;"",DATEDIF(L70,TODAY(),"Y"),"")</f>
        <v/>
      </c>
      <c r="N70" s="28" t="n"/>
      <c r="O70" s="39" t="n"/>
      <c r="P70" s="39" t="n"/>
      <c r="Q70" s="28" t="n"/>
      <c r="R70" s="28" t="n"/>
      <c r="S70" s="28" t="n"/>
      <c r="T70" s="40" t="n"/>
      <c r="U70" s="40">
        <f>IF(T70&lt;&gt;"",T70*12,"")</f>
        <v/>
      </c>
      <c r="V70" s="39" t="n"/>
      <c r="W70" s="28" t="n"/>
      <c r="X70" s="28" t="n"/>
      <c r="Y70" s="28" t="n"/>
      <c r="Z70" s="28" t="n"/>
      <c r="AA70" s="39" t="n"/>
      <c r="AB70" s="39" t="n"/>
      <c r="AC70" s="39" t="n"/>
      <c r="AD70" s="28" t="n"/>
      <c r="AE70" s="28" t="n"/>
      <c r="AF70" s="28" t="n"/>
    </row>
    <row r="71">
      <c r="A71" s="125" t="n">
        <v>62</v>
      </c>
      <c r="B71" s="32" t="n"/>
      <c r="C71" s="32" t="n"/>
      <c r="D71" s="32" t="n"/>
      <c r="E71" s="32" t="n"/>
      <c r="F71" s="32" t="n"/>
      <c r="G71" s="32" t="n"/>
      <c r="H71" s="32" t="n"/>
      <c r="I71" s="32" t="n"/>
      <c r="J71" s="32" t="n"/>
      <c r="K71" s="32" t="n"/>
      <c r="L71" s="41" t="n"/>
      <c r="M71" s="32">
        <f>IF(L71&lt;&gt;"",DATEDIF(L71,TODAY(),"Y"),"")</f>
        <v/>
      </c>
      <c r="N71" s="32" t="n"/>
      <c r="O71" s="41" t="n"/>
      <c r="P71" s="41" t="n"/>
      <c r="Q71" s="32" t="n"/>
      <c r="R71" s="32" t="n"/>
      <c r="S71" s="32" t="n"/>
      <c r="T71" s="42" t="n"/>
      <c r="U71" s="42">
        <f>IF(T71&lt;&gt;"",T71*12,"")</f>
        <v/>
      </c>
      <c r="V71" s="41" t="n"/>
      <c r="W71" s="32" t="n"/>
      <c r="X71" s="32" t="n"/>
      <c r="Y71" s="32" t="n"/>
      <c r="Z71" s="32" t="n"/>
      <c r="AA71" s="41" t="n"/>
      <c r="AB71" s="41" t="n"/>
      <c r="AC71" s="41" t="n"/>
      <c r="AD71" s="32" t="n"/>
      <c r="AE71" s="32" t="n"/>
      <c r="AF71" s="32" t="n"/>
    </row>
    <row r="72">
      <c r="A72" s="123" t="n">
        <v>63</v>
      </c>
      <c r="B72" s="28" t="n"/>
      <c r="C72" s="28" t="n"/>
      <c r="D72" s="28" t="n"/>
      <c r="E72" s="28" t="n"/>
      <c r="F72" s="28" t="n"/>
      <c r="G72" s="28" t="n"/>
      <c r="H72" s="28" t="n"/>
      <c r="I72" s="28" t="n"/>
      <c r="J72" s="28" t="n"/>
      <c r="K72" s="28" t="n"/>
      <c r="L72" s="39" t="n"/>
      <c r="M72" s="28">
        <f>IF(L72&lt;&gt;"",DATEDIF(L72,TODAY(),"Y"),"")</f>
        <v/>
      </c>
      <c r="N72" s="28" t="n"/>
      <c r="O72" s="39" t="n"/>
      <c r="P72" s="39" t="n"/>
      <c r="Q72" s="28" t="n"/>
      <c r="R72" s="28" t="n"/>
      <c r="S72" s="28" t="n"/>
      <c r="T72" s="40" t="n"/>
      <c r="U72" s="40">
        <f>IF(T72&lt;&gt;"",T72*12,"")</f>
        <v/>
      </c>
      <c r="V72" s="39" t="n"/>
      <c r="W72" s="28" t="n"/>
      <c r="X72" s="28" t="n"/>
      <c r="Y72" s="28" t="n"/>
      <c r="Z72" s="28" t="n"/>
      <c r="AA72" s="39" t="n"/>
      <c r="AB72" s="39" t="n"/>
      <c r="AC72" s="39" t="n"/>
      <c r="AD72" s="28" t="n"/>
      <c r="AE72" s="28" t="n"/>
      <c r="AF72" s="28" t="n"/>
    </row>
    <row r="73">
      <c r="A73" s="125" t="n">
        <v>64</v>
      </c>
      <c r="B73" s="32" t="n"/>
      <c r="C73" s="32" t="n"/>
      <c r="D73" s="32" t="n"/>
      <c r="E73" s="32" t="n"/>
      <c r="F73" s="32" t="n"/>
      <c r="G73" s="32" t="n"/>
      <c r="H73" s="32" t="n"/>
      <c r="I73" s="32" t="n"/>
      <c r="J73" s="32" t="n"/>
      <c r="K73" s="32" t="n"/>
      <c r="L73" s="41" t="n"/>
      <c r="M73" s="32">
        <f>IF(L73&lt;&gt;"",DATEDIF(L73,TODAY(),"Y"),"")</f>
        <v/>
      </c>
      <c r="N73" s="32" t="n"/>
      <c r="O73" s="41" t="n"/>
      <c r="P73" s="41" t="n"/>
      <c r="Q73" s="32" t="n"/>
      <c r="R73" s="32" t="n"/>
      <c r="S73" s="32" t="n"/>
      <c r="T73" s="42" t="n"/>
      <c r="U73" s="42">
        <f>IF(T73&lt;&gt;"",T73*12,"")</f>
        <v/>
      </c>
      <c r="V73" s="41" t="n"/>
      <c r="W73" s="32" t="n"/>
      <c r="X73" s="32" t="n"/>
      <c r="Y73" s="32" t="n"/>
      <c r="Z73" s="32" t="n"/>
      <c r="AA73" s="41" t="n"/>
      <c r="AB73" s="41" t="n"/>
      <c r="AC73" s="41" t="n"/>
      <c r="AD73" s="32" t="n"/>
      <c r="AE73" s="32" t="n"/>
      <c r="AF73" s="32" t="n"/>
    </row>
    <row r="74">
      <c r="A74" s="123" t="n">
        <v>65</v>
      </c>
      <c r="B74" s="28" t="n"/>
      <c r="C74" s="28" t="n"/>
      <c r="D74" s="28" t="n"/>
      <c r="E74" s="28" t="n"/>
      <c r="F74" s="28" t="n"/>
      <c r="G74" s="28" t="n"/>
      <c r="H74" s="28" t="n"/>
      <c r="I74" s="28" t="n"/>
      <c r="J74" s="28" t="n"/>
      <c r="K74" s="28" t="n"/>
      <c r="L74" s="39" t="n"/>
      <c r="M74" s="28">
        <f>IF(L74&lt;&gt;"",DATEDIF(L74,TODAY(),"Y"),"")</f>
        <v/>
      </c>
      <c r="N74" s="28" t="n"/>
      <c r="O74" s="39" t="n"/>
      <c r="P74" s="39" t="n"/>
      <c r="Q74" s="28" t="n"/>
      <c r="R74" s="28" t="n"/>
      <c r="S74" s="28" t="n"/>
      <c r="T74" s="40" t="n"/>
      <c r="U74" s="40">
        <f>IF(T74&lt;&gt;"",T74*12,"")</f>
        <v/>
      </c>
      <c r="V74" s="39" t="n"/>
      <c r="W74" s="28" t="n"/>
      <c r="X74" s="28" t="n"/>
      <c r="Y74" s="28" t="n"/>
      <c r="Z74" s="28" t="n"/>
      <c r="AA74" s="39" t="n"/>
      <c r="AB74" s="39" t="n"/>
      <c r="AC74" s="39" t="n"/>
      <c r="AD74" s="28" t="n"/>
      <c r="AE74" s="28" t="n"/>
      <c r="AF74" s="28" t="n"/>
    </row>
    <row r="75">
      <c r="A75" s="125" t="n">
        <v>66</v>
      </c>
      <c r="B75" s="32" t="n"/>
      <c r="C75" s="32" t="n"/>
      <c r="D75" s="32" t="n"/>
      <c r="E75" s="32" t="n"/>
      <c r="F75" s="32" t="n"/>
      <c r="G75" s="32" t="n"/>
      <c r="H75" s="32" t="n"/>
      <c r="I75" s="32" t="n"/>
      <c r="J75" s="32" t="n"/>
      <c r="K75" s="32" t="n"/>
      <c r="L75" s="41" t="n"/>
      <c r="M75" s="32">
        <f>IF(L75&lt;&gt;"",DATEDIF(L75,TODAY(),"Y"),"")</f>
        <v/>
      </c>
      <c r="N75" s="32" t="n"/>
      <c r="O75" s="41" t="n"/>
      <c r="P75" s="41" t="n"/>
      <c r="Q75" s="32" t="n"/>
      <c r="R75" s="32" t="n"/>
      <c r="S75" s="32" t="n"/>
      <c r="T75" s="42" t="n"/>
      <c r="U75" s="42">
        <f>IF(T75&lt;&gt;"",T75*12,"")</f>
        <v/>
      </c>
      <c r="V75" s="41" t="n"/>
      <c r="W75" s="32" t="n"/>
      <c r="X75" s="32" t="n"/>
      <c r="Y75" s="32" t="n"/>
      <c r="Z75" s="32" t="n"/>
      <c r="AA75" s="41" t="n"/>
      <c r="AB75" s="41" t="n"/>
      <c r="AC75" s="41" t="n"/>
      <c r="AD75" s="32" t="n"/>
      <c r="AE75" s="32" t="n"/>
      <c r="AF75" s="32" t="n"/>
    </row>
    <row r="76">
      <c r="A76" s="123" t="n">
        <v>67</v>
      </c>
      <c r="B76" s="28" t="n"/>
      <c r="C76" s="28" t="n"/>
      <c r="D76" s="28" t="n"/>
      <c r="E76" s="28" t="n"/>
      <c r="F76" s="28" t="n"/>
      <c r="G76" s="28" t="n"/>
      <c r="H76" s="28" t="n"/>
      <c r="I76" s="28" t="n"/>
      <c r="J76" s="28" t="n"/>
      <c r="K76" s="28" t="n"/>
      <c r="L76" s="39" t="n"/>
      <c r="M76" s="28">
        <f>IF(L76&lt;&gt;"",DATEDIF(L76,TODAY(),"Y"),"")</f>
        <v/>
      </c>
      <c r="N76" s="28" t="n"/>
      <c r="O76" s="39" t="n"/>
      <c r="P76" s="39" t="n"/>
      <c r="Q76" s="28" t="n"/>
      <c r="R76" s="28" t="n"/>
      <c r="S76" s="28" t="n"/>
      <c r="T76" s="40" t="n"/>
      <c r="U76" s="40">
        <f>IF(T76&lt;&gt;"",T76*12,"")</f>
        <v/>
      </c>
      <c r="V76" s="39" t="n"/>
      <c r="W76" s="28" t="n"/>
      <c r="X76" s="28" t="n"/>
      <c r="Y76" s="28" t="n"/>
      <c r="Z76" s="28" t="n"/>
      <c r="AA76" s="39" t="n"/>
      <c r="AB76" s="39" t="n"/>
      <c r="AC76" s="39" t="n"/>
      <c r="AD76" s="28" t="n"/>
      <c r="AE76" s="28" t="n"/>
      <c r="AF76" s="28" t="n"/>
    </row>
    <row r="77">
      <c r="A77" s="125" t="n">
        <v>68</v>
      </c>
      <c r="B77" s="32" t="n"/>
      <c r="C77" s="32" t="n"/>
      <c r="D77" s="32" t="n"/>
      <c r="E77" s="32" t="n"/>
      <c r="F77" s="32" t="n"/>
      <c r="G77" s="32" t="n"/>
      <c r="H77" s="32" t="n"/>
      <c r="I77" s="32" t="n"/>
      <c r="J77" s="32" t="n"/>
      <c r="K77" s="32" t="n"/>
      <c r="L77" s="41" t="n"/>
      <c r="M77" s="32">
        <f>IF(L77&lt;&gt;"",DATEDIF(L77,TODAY(),"Y"),"")</f>
        <v/>
      </c>
      <c r="N77" s="32" t="n"/>
      <c r="O77" s="41" t="n"/>
      <c r="P77" s="41" t="n"/>
      <c r="Q77" s="32" t="n"/>
      <c r="R77" s="32" t="n"/>
      <c r="S77" s="32" t="n"/>
      <c r="T77" s="42" t="n"/>
      <c r="U77" s="42">
        <f>IF(T77&lt;&gt;"",T77*12,"")</f>
        <v/>
      </c>
      <c r="V77" s="41" t="n"/>
      <c r="W77" s="32" t="n"/>
      <c r="X77" s="32" t="n"/>
      <c r="Y77" s="32" t="n"/>
      <c r="Z77" s="32" t="n"/>
      <c r="AA77" s="41" t="n"/>
      <c r="AB77" s="41" t="n"/>
      <c r="AC77" s="41" t="n"/>
      <c r="AD77" s="32" t="n"/>
      <c r="AE77" s="32" t="n"/>
      <c r="AF77" s="32" t="n"/>
    </row>
    <row r="78">
      <c r="A78" s="123" t="n">
        <v>69</v>
      </c>
      <c r="B78" s="28" t="n"/>
      <c r="C78" s="28" t="n"/>
      <c r="D78" s="28" t="n"/>
      <c r="E78" s="28" t="n"/>
      <c r="F78" s="28" t="n"/>
      <c r="G78" s="28" t="n"/>
      <c r="H78" s="28" t="n"/>
      <c r="I78" s="28" t="n"/>
      <c r="J78" s="28" t="n"/>
      <c r="K78" s="28" t="n"/>
      <c r="L78" s="39" t="n"/>
      <c r="M78" s="28">
        <f>IF(L78&lt;&gt;"",DATEDIF(L78,TODAY(),"Y"),"")</f>
        <v/>
      </c>
      <c r="N78" s="28" t="n"/>
      <c r="O78" s="39" t="n"/>
      <c r="P78" s="39" t="n"/>
      <c r="Q78" s="28" t="n"/>
      <c r="R78" s="28" t="n"/>
      <c r="S78" s="28" t="n"/>
      <c r="T78" s="40" t="n"/>
      <c r="U78" s="40">
        <f>IF(T78&lt;&gt;"",T78*12,"")</f>
        <v/>
      </c>
      <c r="V78" s="39" t="n"/>
      <c r="W78" s="28" t="n"/>
      <c r="X78" s="28" t="n"/>
      <c r="Y78" s="28" t="n"/>
      <c r="Z78" s="28" t="n"/>
      <c r="AA78" s="39" t="n"/>
      <c r="AB78" s="39" t="n"/>
      <c r="AC78" s="39" t="n"/>
      <c r="AD78" s="28" t="n"/>
      <c r="AE78" s="28" t="n"/>
      <c r="AF78" s="28" t="n"/>
    </row>
    <row r="79">
      <c r="A79" s="125" t="n">
        <v>70</v>
      </c>
      <c r="B79" s="32" t="n"/>
      <c r="C79" s="32" t="n"/>
      <c r="D79" s="32" t="n"/>
      <c r="E79" s="32" t="n"/>
      <c r="F79" s="32" t="n"/>
      <c r="G79" s="32" t="n"/>
      <c r="H79" s="32" t="n"/>
      <c r="I79" s="32" t="n"/>
      <c r="J79" s="32" t="n"/>
      <c r="K79" s="32" t="n"/>
      <c r="L79" s="41" t="n"/>
      <c r="M79" s="32">
        <f>IF(L79&lt;&gt;"",DATEDIF(L79,TODAY(),"Y"),"")</f>
        <v/>
      </c>
      <c r="N79" s="32" t="n"/>
      <c r="O79" s="41" t="n"/>
      <c r="P79" s="41" t="n"/>
      <c r="Q79" s="32" t="n"/>
      <c r="R79" s="32" t="n"/>
      <c r="S79" s="32" t="n"/>
      <c r="T79" s="42" t="n"/>
      <c r="U79" s="42">
        <f>IF(T79&lt;&gt;"",T79*12,"")</f>
        <v/>
      </c>
      <c r="V79" s="41" t="n"/>
      <c r="W79" s="32" t="n"/>
      <c r="X79" s="32" t="n"/>
      <c r="Y79" s="32" t="n"/>
      <c r="Z79" s="32" t="n"/>
      <c r="AA79" s="41" t="n"/>
      <c r="AB79" s="41" t="n"/>
      <c r="AC79" s="41" t="n"/>
      <c r="AD79" s="32" t="n"/>
      <c r="AE79" s="32" t="n"/>
      <c r="AF79" s="32" t="n"/>
    </row>
    <row r="80">
      <c r="A80" s="123" t="n">
        <v>71</v>
      </c>
      <c r="B80" s="28" t="n"/>
      <c r="C80" s="28" t="n"/>
      <c r="D80" s="28" t="n"/>
      <c r="E80" s="28" t="n"/>
      <c r="F80" s="28" t="n"/>
      <c r="G80" s="28" t="n"/>
      <c r="H80" s="28" t="n"/>
      <c r="I80" s="28" t="n"/>
      <c r="J80" s="28" t="n"/>
      <c r="K80" s="28" t="n"/>
      <c r="L80" s="39" t="n"/>
      <c r="M80" s="28">
        <f>IF(L80&lt;&gt;"",DATEDIF(L80,TODAY(),"Y"),"")</f>
        <v/>
      </c>
      <c r="N80" s="28" t="n"/>
      <c r="O80" s="39" t="n"/>
      <c r="P80" s="39" t="n"/>
      <c r="Q80" s="28" t="n"/>
      <c r="R80" s="28" t="n"/>
      <c r="S80" s="28" t="n"/>
      <c r="T80" s="40" t="n"/>
      <c r="U80" s="40">
        <f>IF(T80&lt;&gt;"",T80*12,"")</f>
        <v/>
      </c>
      <c r="V80" s="39" t="n"/>
      <c r="W80" s="28" t="n"/>
      <c r="X80" s="28" t="n"/>
      <c r="Y80" s="28" t="n"/>
      <c r="Z80" s="28" t="n"/>
      <c r="AA80" s="39" t="n"/>
      <c r="AB80" s="39" t="n"/>
      <c r="AC80" s="39" t="n"/>
      <c r="AD80" s="28" t="n"/>
      <c r="AE80" s="28" t="n"/>
      <c r="AF80" s="28" t="n"/>
    </row>
    <row r="81">
      <c r="A81" s="125" t="n">
        <v>72</v>
      </c>
      <c r="B81" s="32" t="n"/>
      <c r="C81" s="32" t="n"/>
      <c r="D81" s="32" t="n"/>
      <c r="E81" s="32" t="n"/>
      <c r="F81" s="32" t="n"/>
      <c r="G81" s="32" t="n"/>
      <c r="H81" s="32" t="n"/>
      <c r="I81" s="32" t="n"/>
      <c r="J81" s="32" t="n"/>
      <c r="K81" s="32" t="n"/>
      <c r="L81" s="41" t="n"/>
      <c r="M81" s="32">
        <f>IF(L81&lt;&gt;"",DATEDIF(L81,TODAY(),"Y"),"")</f>
        <v/>
      </c>
      <c r="N81" s="32" t="n"/>
      <c r="O81" s="41" t="n"/>
      <c r="P81" s="41" t="n"/>
      <c r="Q81" s="32" t="n"/>
      <c r="R81" s="32" t="n"/>
      <c r="S81" s="32" t="n"/>
      <c r="T81" s="42" t="n"/>
      <c r="U81" s="42">
        <f>IF(T81&lt;&gt;"",T81*12,"")</f>
        <v/>
      </c>
      <c r="V81" s="41" t="n"/>
      <c r="W81" s="32" t="n"/>
      <c r="X81" s="32" t="n"/>
      <c r="Y81" s="32" t="n"/>
      <c r="Z81" s="32" t="n"/>
      <c r="AA81" s="41" t="n"/>
      <c r="AB81" s="41" t="n"/>
      <c r="AC81" s="41" t="n"/>
      <c r="AD81" s="32" t="n"/>
      <c r="AE81" s="32" t="n"/>
      <c r="AF81" s="32" t="n"/>
    </row>
    <row r="82">
      <c r="A82" s="123" t="n">
        <v>73</v>
      </c>
      <c r="B82" s="28" t="n"/>
      <c r="C82" s="28" t="n"/>
      <c r="D82" s="28" t="n"/>
      <c r="E82" s="28" t="n"/>
      <c r="F82" s="28" t="n"/>
      <c r="G82" s="28" t="n"/>
      <c r="H82" s="28" t="n"/>
      <c r="I82" s="28" t="n"/>
      <c r="J82" s="28" t="n"/>
      <c r="K82" s="28" t="n"/>
      <c r="L82" s="39" t="n"/>
      <c r="M82" s="28">
        <f>IF(L82&lt;&gt;"",DATEDIF(L82,TODAY(),"Y"),"")</f>
        <v/>
      </c>
      <c r="N82" s="28" t="n"/>
      <c r="O82" s="39" t="n"/>
      <c r="P82" s="39" t="n"/>
      <c r="Q82" s="28" t="n"/>
      <c r="R82" s="28" t="n"/>
      <c r="S82" s="28" t="n"/>
      <c r="T82" s="40" t="n"/>
      <c r="U82" s="40">
        <f>IF(T82&lt;&gt;"",T82*12,"")</f>
        <v/>
      </c>
      <c r="V82" s="39" t="n"/>
      <c r="W82" s="28" t="n"/>
      <c r="X82" s="28" t="n"/>
      <c r="Y82" s="28" t="n"/>
      <c r="Z82" s="28" t="n"/>
      <c r="AA82" s="39" t="n"/>
      <c r="AB82" s="39" t="n"/>
      <c r="AC82" s="39" t="n"/>
      <c r="AD82" s="28" t="n"/>
      <c r="AE82" s="28" t="n"/>
      <c r="AF82" s="28" t="n"/>
    </row>
    <row r="83">
      <c r="A83" s="125" t="n">
        <v>74</v>
      </c>
      <c r="B83" s="32" t="n"/>
      <c r="C83" s="32" t="n"/>
      <c r="D83" s="32" t="n"/>
      <c r="E83" s="32" t="n"/>
      <c r="F83" s="32" t="n"/>
      <c r="G83" s="32" t="n"/>
      <c r="H83" s="32" t="n"/>
      <c r="I83" s="32" t="n"/>
      <c r="J83" s="32" t="n"/>
      <c r="K83" s="32" t="n"/>
      <c r="L83" s="41" t="n"/>
      <c r="M83" s="32">
        <f>IF(L83&lt;&gt;"",DATEDIF(L83,TODAY(),"Y"),"")</f>
        <v/>
      </c>
      <c r="N83" s="32" t="n"/>
      <c r="O83" s="41" t="n"/>
      <c r="P83" s="41" t="n"/>
      <c r="Q83" s="32" t="n"/>
      <c r="R83" s="32" t="n"/>
      <c r="S83" s="32" t="n"/>
      <c r="T83" s="42" t="n"/>
      <c r="U83" s="42">
        <f>IF(T83&lt;&gt;"",T83*12,"")</f>
        <v/>
      </c>
      <c r="V83" s="41" t="n"/>
      <c r="W83" s="32" t="n"/>
      <c r="X83" s="32" t="n"/>
      <c r="Y83" s="32" t="n"/>
      <c r="Z83" s="32" t="n"/>
      <c r="AA83" s="41" t="n"/>
      <c r="AB83" s="41" t="n"/>
      <c r="AC83" s="41" t="n"/>
      <c r="AD83" s="32" t="n"/>
      <c r="AE83" s="32" t="n"/>
      <c r="AF83" s="32" t="n"/>
    </row>
    <row r="84">
      <c r="A84" s="123" t="n">
        <v>75</v>
      </c>
      <c r="B84" s="28" t="n"/>
      <c r="C84" s="28" t="n"/>
      <c r="D84" s="28" t="n"/>
      <c r="E84" s="28" t="n"/>
      <c r="F84" s="28" t="n"/>
      <c r="G84" s="28" t="n"/>
      <c r="H84" s="28" t="n"/>
      <c r="I84" s="28" t="n"/>
      <c r="J84" s="28" t="n"/>
      <c r="K84" s="28" t="n"/>
      <c r="L84" s="39" t="n"/>
      <c r="M84" s="28">
        <f>IF(L84&lt;&gt;"",DATEDIF(L84,TODAY(),"Y"),"")</f>
        <v/>
      </c>
      <c r="N84" s="28" t="n"/>
      <c r="O84" s="39" t="n"/>
      <c r="P84" s="39" t="n"/>
      <c r="Q84" s="28" t="n"/>
      <c r="R84" s="28" t="n"/>
      <c r="S84" s="28" t="n"/>
      <c r="T84" s="40" t="n"/>
      <c r="U84" s="40">
        <f>IF(T84&lt;&gt;"",T84*12,"")</f>
        <v/>
      </c>
      <c r="V84" s="39" t="n"/>
      <c r="W84" s="28" t="n"/>
      <c r="X84" s="28" t="n"/>
      <c r="Y84" s="28" t="n"/>
      <c r="Z84" s="28" t="n"/>
      <c r="AA84" s="39" t="n"/>
      <c r="AB84" s="39" t="n"/>
      <c r="AC84" s="39" t="n"/>
      <c r="AD84" s="28" t="n"/>
      <c r="AE84" s="28" t="n"/>
      <c r="AF84" s="28" t="n"/>
    </row>
    <row r="85">
      <c r="A85" s="125" t="n">
        <v>76</v>
      </c>
      <c r="B85" s="32" t="n"/>
      <c r="C85" s="32" t="n"/>
      <c r="D85" s="32" t="n"/>
      <c r="E85" s="32" t="n"/>
      <c r="F85" s="32" t="n"/>
      <c r="G85" s="32" t="n"/>
      <c r="H85" s="32" t="n"/>
      <c r="I85" s="32" t="n"/>
      <c r="J85" s="32" t="n"/>
      <c r="K85" s="32" t="n"/>
      <c r="L85" s="41" t="n"/>
      <c r="M85" s="32">
        <f>IF(L85&lt;&gt;"",DATEDIF(L85,TODAY(),"Y"),"")</f>
        <v/>
      </c>
      <c r="N85" s="32" t="n"/>
      <c r="O85" s="41" t="n"/>
      <c r="P85" s="41" t="n"/>
      <c r="Q85" s="32" t="n"/>
      <c r="R85" s="32" t="n"/>
      <c r="S85" s="32" t="n"/>
      <c r="T85" s="42" t="n"/>
      <c r="U85" s="42">
        <f>IF(T85&lt;&gt;"",T85*12,"")</f>
        <v/>
      </c>
      <c r="V85" s="41" t="n"/>
      <c r="W85" s="32" t="n"/>
      <c r="X85" s="32" t="n"/>
      <c r="Y85" s="32" t="n"/>
      <c r="Z85" s="32" t="n"/>
      <c r="AA85" s="41" t="n"/>
      <c r="AB85" s="41" t="n"/>
      <c r="AC85" s="41" t="n"/>
      <c r="AD85" s="32" t="n"/>
      <c r="AE85" s="32" t="n"/>
      <c r="AF85" s="32" t="n"/>
    </row>
    <row r="86">
      <c r="A86" s="123" t="n">
        <v>77</v>
      </c>
      <c r="B86" s="28" t="n"/>
      <c r="C86" s="28" t="n"/>
      <c r="D86" s="28" t="n"/>
      <c r="E86" s="28" t="n"/>
      <c r="F86" s="28" t="n"/>
      <c r="G86" s="28" t="n"/>
      <c r="H86" s="28" t="n"/>
      <c r="I86" s="28" t="n"/>
      <c r="J86" s="28" t="n"/>
      <c r="K86" s="28" t="n"/>
      <c r="L86" s="39" t="n"/>
      <c r="M86" s="28">
        <f>IF(L86&lt;&gt;"",DATEDIF(L86,TODAY(),"Y"),"")</f>
        <v/>
      </c>
      <c r="N86" s="28" t="n"/>
      <c r="O86" s="39" t="n"/>
      <c r="P86" s="39" t="n"/>
      <c r="Q86" s="28" t="n"/>
      <c r="R86" s="28" t="n"/>
      <c r="S86" s="28" t="n"/>
      <c r="T86" s="40" t="n"/>
      <c r="U86" s="40">
        <f>IF(T86&lt;&gt;"",T86*12,"")</f>
        <v/>
      </c>
      <c r="V86" s="39" t="n"/>
      <c r="W86" s="28" t="n"/>
      <c r="X86" s="28" t="n"/>
      <c r="Y86" s="28" t="n"/>
      <c r="Z86" s="28" t="n"/>
      <c r="AA86" s="39" t="n"/>
      <c r="AB86" s="39" t="n"/>
      <c r="AC86" s="39" t="n"/>
      <c r="AD86" s="28" t="n"/>
      <c r="AE86" s="28" t="n"/>
      <c r="AF86" s="28" t="n"/>
    </row>
    <row r="87">
      <c r="A87" s="125" t="n">
        <v>78</v>
      </c>
      <c r="B87" s="32" t="n"/>
      <c r="C87" s="32" t="n"/>
      <c r="D87" s="32" t="n"/>
      <c r="E87" s="32" t="n"/>
      <c r="F87" s="32" t="n"/>
      <c r="G87" s="32" t="n"/>
      <c r="H87" s="32" t="n"/>
      <c r="I87" s="32" t="n"/>
      <c r="J87" s="32" t="n"/>
      <c r="K87" s="32" t="n"/>
      <c r="L87" s="41" t="n"/>
      <c r="M87" s="32">
        <f>IF(L87&lt;&gt;"",DATEDIF(L87,TODAY(),"Y"),"")</f>
        <v/>
      </c>
      <c r="N87" s="32" t="n"/>
      <c r="O87" s="41" t="n"/>
      <c r="P87" s="41" t="n"/>
      <c r="Q87" s="32" t="n"/>
      <c r="R87" s="32" t="n"/>
      <c r="S87" s="32" t="n"/>
      <c r="T87" s="42" t="n"/>
      <c r="U87" s="42">
        <f>IF(T87&lt;&gt;"",T87*12,"")</f>
        <v/>
      </c>
      <c r="V87" s="41" t="n"/>
      <c r="W87" s="32" t="n"/>
      <c r="X87" s="32" t="n"/>
      <c r="Y87" s="32" t="n"/>
      <c r="Z87" s="32" t="n"/>
      <c r="AA87" s="41" t="n"/>
      <c r="AB87" s="41" t="n"/>
      <c r="AC87" s="41" t="n"/>
      <c r="AD87" s="32" t="n"/>
      <c r="AE87" s="32" t="n"/>
      <c r="AF87" s="32" t="n"/>
    </row>
    <row r="88">
      <c r="A88" s="123" t="n">
        <v>79</v>
      </c>
      <c r="B88" s="28" t="n"/>
      <c r="C88" s="28" t="n"/>
      <c r="D88" s="28" t="n"/>
      <c r="E88" s="28" t="n"/>
      <c r="F88" s="28" t="n"/>
      <c r="G88" s="28" t="n"/>
      <c r="H88" s="28" t="n"/>
      <c r="I88" s="28" t="n"/>
      <c r="J88" s="28" t="n"/>
      <c r="K88" s="28" t="n"/>
      <c r="L88" s="39" t="n"/>
      <c r="M88" s="28">
        <f>IF(L88&lt;&gt;"",DATEDIF(L88,TODAY(),"Y"),"")</f>
        <v/>
      </c>
      <c r="N88" s="28" t="n"/>
      <c r="O88" s="39" t="n"/>
      <c r="P88" s="39" t="n"/>
      <c r="Q88" s="28" t="n"/>
      <c r="R88" s="28" t="n"/>
      <c r="S88" s="28" t="n"/>
      <c r="T88" s="40" t="n"/>
      <c r="U88" s="40">
        <f>IF(T88&lt;&gt;"",T88*12,"")</f>
        <v/>
      </c>
      <c r="V88" s="39" t="n"/>
      <c r="W88" s="28" t="n"/>
      <c r="X88" s="28" t="n"/>
      <c r="Y88" s="28" t="n"/>
      <c r="Z88" s="28" t="n"/>
      <c r="AA88" s="39" t="n"/>
      <c r="AB88" s="39" t="n"/>
      <c r="AC88" s="39" t="n"/>
      <c r="AD88" s="28" t="n"/>
      <c r="AE88" s="28" t="n"/>
      <c r="AF88" s="28" t="n"/>
    </row>
    <row r="89">
      <c r="A89" s="125" t="n">
        <v>80</v>
      </c>
      <c r="B89" s="32" t="n"/>
      <c r="C89" s="32" t="n"/>
      <c r="D89" s="32" t="n"/>
      <c r="E89" s="32" t="n"/>
      <c r="F89" s="32" t="n"/>
      <c r="G89" s="32" t="n"/>
      <c r="H89" s="32" t="n"/>
      <c r="I89" s="32" t="n"/>
      <c r="J89" s="32" t="n"/>
      <c r="K89" s="32" t="n"/>
      <c r="L89" s="41" t="n"/>
      <c r="M89" s="32">
        <f>IF(L89&lt;&gt;"",DATEDIF(L89,TODAY(),"Y"),"")</f>
        <v/>
      </c>
      <c r="N89" s="32" t="n"/>
      <c r="O89" s="41" t="n"/>
      <c r="P89" s="41" t="n"/>
      <c r="Q89" s="32" t="n"/>
      <c r="R89" s="32" t="n"/>
      <c r="S89" s="32" t="n"/>
      <c r="T89" s="42" t="n"/>
      <c r="U89" s="42">
        <f>IF(T89&lt;&gt;"",T89*12,"")</f>
        <v/>
      </c>
      <c r="V89" s="41" t="n"/>
      <c r="W89" s="32" t="n"/>
      <c r="X89" s="32" t="n"/>
      <c r="Y89" s="32" t="n"/>
      <c r="Z89" s="32" t="n"/>
      <c r="AA89" s="41" t="n"/>
      <c r="AB89" s="41" t="n"/>
      <c r="AC89" s="41" t="n"/>
      <c r="AD89" s="32" t="n"/>
      <c r="AE89" s="32" t="n"/>
      <c r="AF89" s="32" t="n"/>
    </row>
    <row r="90">
      <c r="A90" s="123" t="n">
        <v>81</v>
      </c>
      <c r="B90" s="28" t="n"/>
      <c r="C90" s="28" t="n"/>
      <c r="D90" s="28" t="n"/>
      <c r="E90" s="28" t="n"/>
      <c r="F90" s="28" t="n"/>
      <c r="G90" s="28" t="n"/>
      <c r="H90" s="28" t="n"/>
      <c r="I90" s="28" t="n"/>
      <c r="J90" s="28" t="n"/>
      <c r="K90" s="28" t="n"/>
      <c r="L90" s="39" t="n"/>
      <c r="M90" s="28">
        <f>IF(L90&lt;&gt;"",DATEDIF(L90,TODAY(),"Y"),"")</f>
        <v/>
      </c>
      <c r="N90" s="28" t="n"/>
      <c r="O90" s="39" t="n"/>
      <c r="P90" s="39" t="n"/>
      <c r="Q90" s="28" t="n"/>
      <c r="R90" s="28" t="n"/>
      <c r="S90" s="28" t="n"/>
      <c r="T90" s="40" t="n"/>
      <c r="U90" s="40">
        <f>IF(T90&lt;&gt;"",T90*12,"")</f>
        <v/>
      </c>
      <c r="V90" s="39" t="n"/>
      <c r="W90" s="28" t="n"/>
      <c r="X90" s="28" t="n"/>
      <c r="Y90" s="28" t="n"/>
      <c r="Z90" s="28" t="n"/>
      <c r="AA90" s="39" t="n"/>
      <c r="AB90" s="39" t="n"/>
      <c r="AC90" s="39" t="n"/>
      <c r="AD90" s="28" t="n"/>
      <c r="AE90" s="28" t="n"/>
      <c r="AF90" s="28" t="n"/>
    </row>
    <row r="91">
      <c r="A91" s="125" t="n">
        <v>82</v>
      </c>
      <c r="B91" s="32" t="n"/>
      <c r="C91" s="32" t="n"/>
      <c r="D91" s="32" t="n"/>
      <c r="E91" s="32" t="n"/>
      <c r="F91" s="32" t="n"/>
      <c r="G91" s="32" t="n"/>
      <c r="H91" s="32" t="n"/>
      <c r="I91" s="32" t="n"/>
      <c r="J91" s="32" t="n"/>
      <c r="K91" s="32" t="n"/>
      <c r="L91" s="41" t="n"/>
      <c r="M91" s="32">
        <f>IF(L91&lt;&gt;"",DATEDIF(L91,TODAY(),"Y"),"")</f>
        <v/>
      </c>
      <c r="N91" s="32" t="n"/>
      <c r="O91" s="41" t="n"/>
      <c r="P91" s="41" t="n"/>
      <c r="Q91" s="32" t="n"/>
      <c r="R91" s="32" t="n"/>
      <c r="S91" s="32" t="n"/>
      <c r="T91" s="42" t="n"/>
      <c r="U91" s="42">
        <f>IF(T91&lt;&gt;"",T91*12,"")</f>
        <v/>
      </c>
      <c r="V91" s="41" t="n"/>
      <c r="W91" s="32" t="n"/>
      <c r="X91" s="32" t="n"/>
      <c r="Y91" s="32" t="n"/>
      <c r="Z91" s="32" t="n"/>
      <c r="AA91" s="41" t="n"/>
      <c r="AB91" s="41" t="n"/>
      <c r="AC91" s="41" t="n"/>
      <c r="AD91" s="32" t="n"/>
      <c r="AE91" s="32" t="n"/>
      <c r="AF91" s="32" t="n"/>
    </row>
    <row r="92">
      <c r="A92" s="123" t="n">
        <v>83</v>
      </c>
      <c r="B92" s="28" t="n"/>
      <c r="C92" s="28" t="n"/>
      <c r="D92" s="28" t="n"/>
      <c r="E92" s="28" t="n"/>
      <c r="F92" s="28" t="n"/>
      <c r="G92" s="28" t="n"/>
      <c r="H92" s="28" t="n"/>
      <c r="I92" s="28" t="n"/>
      <c r="J92" s="28" t="n"/>
      <c r="K92" s="28" t="n"/>
      <c r="L92" s="39" t="n"/>
      <c r="M92" s="28">
        <f>IF(L92&lt;&gt;"",DATEDIF(L92,TODAY(),"Y"),"")</f>
        <v/>
      </c>
      <c r="N92" s="28" t="n"/>
      <c r="O92" s="39" t="n"/>
      <c r="P92" s="39" t="n"/>
      <c r="Q92" s="28" t="n"/>
      <c r="R92" s="28" t="n"/>
      <c r="S92" s="28" t="n"/>
      <c r="T92" s="40" t="n"/>
      <c r="U92" s="40">
        <f>IF(T92&lt;&gt;"",T92*12,"")</f>
        <v/>
      </c>
      <c r="V92" s="39" t="n"/>
      <c r="W92" s="28" t="n"/>
      <c r="X92" s="28" t="n"/>
      <c r="Y92" s="28" t="n"/>
      <c r="Z92" s="28" t="n"/>
      <c r="AA92" s="39" t="n"/>
      <c r="AB92" s="39" t="n"/>
      <c r="AC92" s="39" t="n"/>
      <c r="AD92" s="28" t="n"/>
      <c r="AE92" s="28" t="n"/>
      <c r="AF92" s="28" t="n"/>
    </row>
    <row r="93">
      <c r="A93" s="125" t="n">
        <v>84</v>
      </c>
      <c r="B93" s="32" t="n"/>
      <c r="C93" s="32" t="n"/>
      <c r="D93" s="32" t="n"/>
      <c r="E93" s="32" t="n"/>
      <c r="F93" s="32" t="n"/>
      <c r="G93" s="32" t="n"/>
      <c r="H93" s="32" t="n"/>
      <c r="I93" s="32" t="n"/>
      <c r="J93" s="32" t="n"/>
      <c r="K93" s="32" t="n"/>
      <c r="L93" s="41" t="n"/>
      <c r="M93" s="32">
        <f>IF(L93&lt;&gt;"",DATEDIF(L93,TODAY(),"Y"),"")</f>
        <v/>
      </c>
      <c r="N93" s="32" t="n"/>
      <c r="O93" s="41" t="n"/>
      <c r="P93" s="41" t="n"/>
      <c r="Q93" s="32" t="n"/>
      <c r="R93" s="32" t="n"/>
      <c r="S93" s="32" t="n"/>
      <c r="T93" s="42" t="n"/>
      <c r="U93" s="42">
        <f>IF(T93&lt;&gt;"",T93*12,"")</f>
        <v/>
      </c>
      <c r="V93" s="41" t="n"/>
      <c r="W93" s="32" t="n"/>
      <c r="X93" s="32" t="n"/>
      <c r="Y93" s="32" t="n"/>
      <c r="Z93" s="32" t="n"/>
      <c r="AA93" s="41" t="n"/>
      <c r="AB93" s="41" t="n"/>
      <c r="AC93" s="41" t="n"/>
      <c r="AD93" s="32" t="n"/>
      <c r="AE93" s="32" t="n"/>
      <c r="AF93" s="32" t="n"/>
    </row>
    <row r="94">
      <c r="A94" s="123" t="n">
        <v>85</v>
      </c>
      <c r="B94" s="28" t="n"/>
      <c r="C94" s="28" t="n"/>
      <c r="D94" s="28" t="n"/>
      <c r="E94" s="28" t="n"/>
      <c r="F94" s="28" t="n"/>
      <c r="G94" s="28" t="n"/>
      <c r="H94" s="28" t="n"/>
      <c r="I94" s="28" t="n"/>
      <c r="J94" s="28" t="n"/>
      <c r="K94" s="28" t="n"/>
      <c r="L94" s="39" t="n"/>
      <c r="M94" s="28">
        <f>IF(L94&lt;&gt;"",DATEDIF(L94,TODAY(),"Y"),"")</f>
        <v/>
      </c>
      <c r="N94" s="28" t="n"/>
      <c r="O94" s="39" t="n"/>
      <c r="P94" s="39" t="n"/>
      <c r="Q94" s="28" t="n"/>
      <c r="R94" s="28" t="n"/>
      <c r="S94" s="28" t="n"/>
      <c r="T94" s="40" t="n"/>
      <c r="U94" s="40">
        <f>IF(T94&lt;&gt;"",T94*12,"")</f>
        <v/>
      </c>
      <c r="V94" s="39" t="n"/>
      <c r="W94" s="28" t="n"/>
      <c r="X94" s="28" t="n"/>
      <c r="Y94" s="28" t="n"/>
      <c r="Z94" s="28" t="n"/>
      <c r="AA94" s="39" t="n"/>
      <c r="AB94" s="39" t="n"/>
      <c r="AC94" s="39" t="n"/>
      <c r="AD94" s="28" t="n"/>
      <c r="AE94" s="28" t="n"/>
      <c r="AF94" s="28" t="n"/>
    </row>
    <row r="95">
      <c r="A95" s="125" t="n">
        <v>86</v>
      </c>
      <c r="B95" s="32" t="n"/>
      <c r="C95" s="32" t="n"/>
      <c r="D95" s="32" t="n"/>
      <c r="E95" s="32" t="n"/>
      <c r="F95" s="32" t="n"/>
      <c r="G95" s="32" t="n"/>
      <c r="H95" s="32" t="n"/>
      <c r="I95" s="32" t="n"/>
      <c r="J95" s="32" t="n"/>
      <c r="K95" s="32" t="n"/>
      <c r="L95" s="41" t="n"/>
      <c r="M95" s="32">
        <f>IF(L95&lt;&gt;"",DATEDIF(L95,TODAY(),"Y"),"")</f>
        <v/>
      </c>
      <c r="N95" s="32" t="n"/>
      <c r="O95" s="41" t="n"/>
      <c r="P95" s="41" t="n"/>
      <c r="Q95" s="32" t="n"/>
      <c r="R95" s="32" t="n"/>
      <c r="S95" s="32" t="n"/>
      <c r="T95" s="42" t="n"/>
      <c r="U95" s="42">
        <f>IF(T95&lt;&gt;"",T95*12,"")</f>
        <v/>
      </c>
      <c r="V95" s="41" t="n"/>
      <c r="W95" s="32" t="n"/>
      <c r="X95" s="32" t="n"/>
      <c r="Y95" s="32" t="n"/>
      <c r="Z95" s="32" t="n"/>
      <c r="AA95" s="41" t="n"/>
      <c r="AB95" s="41" t="n"/>
      <c r="AC95" s="41" t="n"/>
      <c r="AD95" s="32" t="n"/>
      <c r="AE95" s="32" t="n"/>
      <c r="AF95" s="32" t="n"/>
    </row>
    <row r="96">
      <c r="A96" s="123" t="n">
        <v>87</v>
      </c>
      <c r="B96" s="28" t="n"/>
      <c r="C96" s="28" t="n"/>
      <c r="D96" s="28" t="n"/>
      <c r="E96" s="28" t="n"/>
      <c r="F96" s="28" t="n"/>
      <c r="G96" s="28" t="n"/>
      <c r="H96" s="28" t="n"/>
      <c r="I96" s="28" t="n"/>
      <c r="J96" s="28" t="n"/>
      <c r="K96" s="28" t="n"/>
      <c r="L96" s="39" t="n"/>
      <c r="M96" s="28">
        <f>IF(L96&lt;&gt;"",DATEDIF(L96,TODAY(),"Y"),"")</f>
        <v/>
      </c>
      <c r="N96" s="28" t="n"/>
      <c r="O96" s="39" t="n"/>
      <c r="P96" s="39" t="n"/>
      <c r="Q96" s="28" t="n"/>
      <c r="R96" s="28" t="n"/>
      <c r="S96" s="28" t="n"/>
      <c r="T96" s="40" t="n"/>
      <c r="U96" s="40">
        <f>IF(T96&lt;&gt;"",T96*12,"")</f>
        <v/>
      </c>
      <c r="V96" s="39" t="n"/>
      <c r="W96" s="28" t="n"/>
      <c r="X96" s="28" t="n"/>
      <c r="Y96" s="28" t="n"/>
      <c r="Z96" s="28" t="n"/>
      <c r="AA96" s="39" t="n"/>
      <c r="AB96" s="39" t="n"/>
      <c r="AC96" s="39" t="n"/>
      <c r="AD96" s="28" t="n"/>
      <c r="AE96" s="28" t="n"/>
      <c r="AF96" s="28" t="n"/>
    </row>
    <row r="97">
      <c r="A97" s="125" t="n">
        <v>88</v>
      </c>
      <c r="B97" s="32" t="n"/>
      <c r="C97" s="32" t="n"/>
      <c r="D97" s="32" t="n"/>
      <c r="E97" s="32" t="n"/>
      <c r="F97" s="32" t="n"/>
      <c r="G97" s="32" t="n"/>
      <c r="H97" s="32" t="n"/>
      <c r="I97" s="32" t="n"/>
      <c r="J97" s="32" t="n"/>
      <c r="K97" s="32" t="n"/>
      <c r="L97" s="41" t="n"/>
      <c r="M97" s="32">
        <f>IF(L97&lt;&gt;"",DATEDIF(L97,TODAY(),"Y"),"")</f>
        <v/>
      </c>
      <c r="N97" s="32" t="n"/>
      <c r="O97" s="41" t="n"/>
      <c r="P97" s="41" t="n"/>
      <c r="Q97" s="32" t="n"/>
      <c r="R97" s="32" t="n"/>
      <c r="S97" s="32" t="n"/>
      <c r="T97" s="42" t="n"/>
      <c r="U97" s="42">
        <f>IF(T97&lt;&gt;"",T97*12,"")</f>
        <v/>
      </c>
      <c r="V97" s="41" t="n"/>
      <c r="W97" s="32" t="n"/>
      <c r="X97" s="32" t="n"/>
      <c r="Y97" s="32" t="n"/>
      <c r="Z97" s="32" t="n"/>
      <c r="AA97" s="41" t="n"/>
      <c r="AB97" s="41" t="n"/>
      <c r="AC97" s="41" t="n"/>
      <c r="AD97" s="32" t="n"/>
      <c r="AE97" s="32" t="n"/>
      <c r="AF97" s="32" t="n"/>
    </row>
    <row r="98">
      <c r="A98" s="123" t="n">
        <v>89</v>
      </c>
      <c r="B98" s="28" t="n"/>
      <c r="C98" s="28" t="n"/>
      <c r="D98" s="28" t="n"/>
      <c r="E98" s="28" t="n"/>
      <c r="F98" s="28" t="n"/>
      <c r="G98" s="28" t="n"/>
      <c r="H98" s="28" t="n"/>
      <c r="I98" s="28" t="n"/>
      <c r="J98" s="28" t="n"/>
      <c r="K98" s="28" t="n"/>
      <c r="L98" s="39" t="n"/>
      <c r="M98" s="28">
        <f>IF(L98&lt;&gt;"",DATEDIF(L98,TODAY(),"Y"),"")</f>
        <v/>
      </c>
      <c r="N98" s="28" t="n"/>
      <c r="O98" s="39" t="n"/>
      <c r="P98" s="39" t="n"/>
      <c r="Q98" s="28" t="n"/>
      <c r="R98" s="28" t="n"/>
      <c r="S98" s="28" t="n"/>
      <c r="T98" s="40" t="n"/>
      <c r="U98" s="40">
        <f>IF(T98&lt;&gt;"",T98*12,"")</f>
        <v/>
      </c>
      <c r="V98" s="39" t="n"/>
      <c r="W98" s="28" t="n"/>
      <c r="X98" s="28" t="n"/>
      <c r="Y98" s="28" t="n"/>
      <c r="Z98" s="28" t="n"/>
      <c r="AA98" s="39" t="n"/>
      <c r="AB98" s="39" t="n"/>
      <c r="AC98" s="39" t="n"/>
      <c r="AD98" s="28" t="n"/>
      <c r="AE98" s="28" t="n"/>
      <c r="AF98" s="28" t="n"/>
    </row>
    <row r="99">
      <c r="A99" s="125" t="n">
        <v>90</v>
      </c>
      <c r="B99" s="32" t="n"/>
      <c r="C99" s="32" t="n"/>
      <c r="D99" s="32" t="n"/>
      <c r="E99" s="32" t="n"/>
      <c r="F99" s="32" t="n"/>
      <c r="G99" s="32" t="n"/>
      <c r="H99" s="32" t="n"/>
      <c r="I99" s="32" t="n"/>
      <c r="J99" s="32" t="n"/>
      <c r="K99" s="32" t="n"/>
      <c r="L99" s="41" t="n"/>
      <c r="M99" s="32">
        <f>IF(L99&lt;&gt;"",DATEDIF(L99,TODAY(),"Y"),"")</f>
        <v/>
      </c>
      <c r="N99" s="32" t="n"/>
      <c r="O99" s="41" t="n"/>
      <c r="P99" s="41" t="n"/>
      <c r="Q99" s="32" t="n"/>
      <c r="R99" s="32" t="n"/>
      <c r="S99" s="32" t="n"/>
      <c r="T99" s="42" t="n"/>
      <c r="U99" s="42">
        <f>IF(T99&lt;&gt;"",T99*12,"")</f>
        <v/>
      </c>
      <c r="V99" s="41" t="n"/>
      <c r="W99" s="32" t="n"/>
      <c r="X99" s="32" t="n"/>
      <c r="Y99" s="32" t="n"/>
      <c r="Z99" s="32" t="n"/>
      <c r="AA99" s="41" t="n"/>
      <c r="AB99" s="41" t="n"/>
      <c r="AC99" s="41" t="n"/>
      <c r="AD99" s="32" t="n"/>
      <c r="AE99" s="32" t="n"/>
      <c r="AF99" s="32" t="n"/>
    </row>
    <row r="100">
      <c r="A100" s="123" t="n">
        <v>91</v>
      </c>
      <c r="B100" s="28" t="n"/>
      <c r="C100" s="28" t="n"/>
      <c r="D100" s="28" t="n"/>
      <c r="E100" s="28" t="n"/>
      <c r="F100" s="28" t="n"/>
      <c r="G100" s="28" t="n"/>
      <c r="H100" s="28" t="n"/>
      <c r="I100" s="28" t="n"/>
      <c r="J100" s="28" t="n"/>
      <c r="K100" s="28" t="n"/>
      <c r="L100" s="39" t="n"/>
      <c r="M100" s="28">
        <f>IF(L100&lt;&gt;"",DATEDIF(L100,TODAY(),"Y"),"")</f>
        <v/>
      </c>
      <c r="N100" s="28" t="n"/>
      <c r="O100" s="39" t="n"/>
      <c r="P100" s="39" t="n"/>
      <c r="Q100" s="28" t="n"/>
      <c r="R100" s="28" t="n"/>
      <c r="S100" s="28" t="n"/>
      <c r="T100" s="40" t="n"/>
      <c r="U100" s="40">
        <f>IF(T100&lt;&gt;"",T100*12,"")</f>
        <v/>
      </c>
      <c r="V100" s="39" t="n"/>
      <c r="W100" s="28" t="n"/>
      <c r="X100" s="28" t="n"/>
      <c r="Y100" s="28" t="n"/>
      <c r="Z100" s="28" t="n"/>
      <c r="AA100" s="39" t="n"/>
      <c r="AB100" s="39" t="n"/>
      <c r="AC100" s="39" t="n"/>
      <c r="AD100" s="28" t="n"/>
      <c r="AE100" s="28" t="n"/>
      <c r="AF100" s="28" t="n"/>
    </row>
    <row r="101">
      <c r="A101" s="125" t="n">
        <v>92</v>
      </c>
      <c r="B101" s="32" t="n"/>
      <c r="C101" s="32" t="n"/>
      <c r="D101" s="32" t="n"/>
      <c r="E101" s="32" t="n"/>
      <c r="F101" s="32" t="n"/>
      <c r="G101" s="32" t="n"/>
      <c r="H101" s="32" t="n"/>
      <c r="I101" s="32" t="n"/>
      <c r="J101" s="32" t="n"/>
      <c r="K101" s="32" t="n"/>
      <c r="L101" s="41" t="n"/>
      <c r="M101" s="32">
        <f>IF(L101&lt;&gt;"",DATEDIF(L101,TODAY(),"Y"),"")</f>
        <v/>
      </c>
      <c r="N101" s="32" t="n"/>
      <c r="O101" s="41" t="n"/>
      <c r="P101" s="41" t="n"/>
      <c r="Q101" s="32" t="n"/>
      <c r="R101" s="32" t="n"/>
      <c r="S101" s="32" t="n"/>
      <c r="T101" s="42" t="n"/>
      <c r="U101" s="42">
        <f>IF(T101&lt;&gt;"",T101*12,"")</f>
        <v/>
      </c>
      <c r="V101" s="41" t="n"/>
      <c r="W101" s="32" t="n"/>
      <c r="X101" s="32" t="n"/>
      <c r="Y101" s="32" t="n"/>
      <c r="Z101" s="32" t="n"/>
      <c r="AA101" s="41" t="n"/>
      <c r="AB101" s="41" t="n"/>
      <c r="AC101" s="41" t="n"/>
      <c r="AD101" s="32" t="n"/>
      <c r="AE101" s="32" t="n"/>
      <c r="AF101" s="32" t="n"/>
    </row>
    <row r="102">
      <c r="A102" s="123" t="n">
        <v>93</v>
      </c>
      <c r="B102" s="28" t="n"/>
      <c r="C102" s="28" t="n"/>
      <c r="D102" s="28" t="n"/>
      <c r="E102" s="28" t="n"/>
      <c r="F102" s="28" t="n"/>
      <c r="G102" s="28" t="n"/>
      <c r="H102" s="28" t="n"/>
      <c r="I102" s="28" t="n"/>
      <c r="J102" s="28" t="n"/>
      <c r="K102" s="28" t="n"/>
      <c r="L102" s="39" t="n"/>
      <c r="M102" s="28">
        <f>IF(L102&lt;&gt;"",DATEDIF(L102,TODAY(),"Y"),"")</f>
        <v/>
      </c>
      <c r="N102" s="28" t="n"/>
      <c r="O102" s="39" t="n"/>
      <c r="P102" s="39" t="n"/>
      <c r="Q102" s="28" t="n"/>
      <c r="R102" s="28" t="n"/>
      <c r="S102" s="28" t="n"/>
      <c r="T102" s="40" t="n"/>
      <c r="U102" s="40">
        <f>IF(T102&lt;&gt;"",T102*12,"")</f>
        <v/>
      </c>
      <c r="V102" s="39" t="n"/>
      <c r="W102" s="28" t="n"/>
      <c r="X102" s="28" t="n"/>
      <c r="Y102" s="28" t="n"/>
      <c r="Z102" s="28" t="n"/>
      <c r="AA102" s="39" t="n"/>
      <c r="AB102" s="39" t="n"/>
      <c r="AC102" s="39" t="n"/>
      <c r="AD102" s="28" t="n"/>
      <c r="AE102" s="28" t="n"/>
      <c r="AF102" s="28" t="n"/>
    </row>
    <row r="103">
      <c r="A103" s="125" t="n">
        <v>94</v>
      </c>
      <c r="B103" s="32" t="n"/>
      <c r="C103" s="32" t="n"/>
      <c r="D103" s="32" t="n"/>
      <c r="E103" s="32" t="n"/>
      <c r="F103" s="32" t="n"/>
      <c r="G103" s="32" t="n"/>
      <c r="H103" s="32" t="n"/>
      <c r="I103" s="32" t="n"/>
      <c r="J103" s="32" t="n"/>
      <c r="K103" s="32" t="n"/>
      <c r="L103" s="41" t="n"/>
      <c r="M103" s="32">
        <f>IF(L103&lt;&gt;"",DATEDIF(L103,TODAY(),"Y"),"")</f>
        <v/>
      </c>
      <c r="N103" s="32" t="n"/>
      <c r="O103" s="41" t="n"/>
      <c r="P103" s="41" t="n"/>
      <c r="Q103" s="32" t="n"/>
      <c r="R103" s="32" t="n"/>
      <c r="S103" s="32" t="n"/>
      <c r="T103" s="42" t="n"/>
      <c r="U103" s="42">
        <f>IF(T103&lt;&gt;"",T103*12,"")</f>
        <v/>
      </c>
      <c r="V103" s="41" t="n"/>
      <c r="W103" s="32" t="n"/>
      <c r="X103" s="32" t="n"/>
      <c r="Y103" s="32" t="n"/>
      <c r="Z103" s="32" t="n"/>
      <c r="AA103" s="41" t="n"/>
      <c r="AB103" s="41" t="n"/>
      <c r="AC103" s="41" t="n"/>
      <c r="AD103" s="32" t="n"/>
      <c r="AE103" s="32" t="n"/>
      <c r="AF103" s="32" t="n"/>
    </row>
    <row r="104">
      <c r="A104" s="123" t="n">
        <v>95</v>
      </c>
      <c r="B104" s="28" t="n"/>
      <c r="C104" s="28" t="n"/>
      <c r="D104" s="28" t="n"/>
      <c r="E104" s="28" t="n"/>
      <c r="F104" s="28" t="n"/>
      <c r="G104" s="28" t="n"/>
      <c r="H104" s="28" t="n"/>
      <c r="I104" s="28" t="n"/>
      <c r="J104" s="28" t="n"/>
      <c r="K104" s="28" t="n"/>
      <c r="L104" s="39" t="n"/>
      <c r="M104" s="28">
        <f>IF(L104&lt;&gt;"",DATEDIF(L104,TODAY(),"Y"),"")</f>
        <v/>
      </c>
      <c r="N104" s="28" t="n"/>
      <c r="O104" s="39" t="n"/>
      <c r="P104" s="39" t="n"/>
      <c r="Q104" s="28" t="n"/>
      <c r="R104" s="28" t="n"/>
      <c r="S104" s="28" t="n"/>
      <c r="T104" s="40" t="n"/>
      <c r="U104" s="40">
        <f>IF(T104&lt;&gt;"",T104*12,"")</f>
        <v/>
      </c>
      <c r="V104" s="39" t="n"/>
      <c r="W104" s="28" t="n"/>
      <c r="X104" s="28" t="n"/>
      <c r="Y104" s="28" t="n"/>
      <c r="Z104" s="28" t="n"/>
      <c r="AA104" s="39" t="n"/>
      <c r="AB104" s="39" t="n"/>
      <c r="AC104" s="39" t="n"/>
      <c r="AD104" s="28" t="n"/>
      <c r="AE104" s="28" t="n"/>
      <c r="AF104" s="28" t="n"/>
    </row>
    <row r="105">
      <c r="A105" s="125" t="n">
        <v>96</v>
      </c>
      <c r="B105" s="32" t="n"/>
      <c r="C105" s="32" t="n"/>
      <c r="D105" s="32" t="n"/>
      <c r="E105" s="32" t="n"/>
      <c r="F105" s="32" t="n"/>
      <c r="G105" s="32" t="n"/>
      <c r="H105" s="32" t="n"/>
      <c r="I105" s="32" t="n"/>
      <c r="J105" s="32" t="n"/>
      <c r="K105" s="32" t="n"/>
      <c r="L105" s="41" t="n"/>
      <c r="M105" s="32">
        <f>IF(L105&lt;&gt;"",DATEDIF(L105,TODAY(),"Y"),"")</f>
        <v/>
      </c>
      <c r="N105" s="32" t="n"/>
      <c r="O105" s="41" t="n"/>
      <c r="P105" s="41" t="n"/>
      <c r="Q105" s="32" t="n"/>
      <c r="R105" s="32" t="n"/>
      <c r="S105" s="32" t="n"/>
      <c r="T105" s="42" t="n"/>
      <c r="U105" s="42">
        <f>IF(T105&lt;&gt;"",T105*12,"")</f>
        <v/>
      </c>
      <c r="V105" s="41" t="n"/>
      <c r="W105" s="32" t="n"/>
      <c r="X105" s="32" t="n"/>
      <c r="Y105" s="32" t="n"/>
      <c r="Z105" s="32" t="n"/>
      <c r="AA105" s="41" t="n"/>
      <c r="AB105" s="41" t="n"/>
      <c r="AC105" s="41" t="n"/>
      <c r="AD105" s="32" t="n"/>
      <c r="AE105" s="32" t="n"/>
      <c r="AF105" s="32" t="n"/>
    </row>
    <row r="106">
      <c r="A106" s="123" t="n">
        <v>97</v>
      </c>
      <c r="B106" s="28" t="n"/>
      <c r="C106" s="28" t="n"/>
      <c r="D106" s="28" t="n"/>
      <c r="E106" s="28" t="n"/>
      <c r="F106" s="28" t="n"/>
      <c r="G106" s="28" t="n"/>
      <c r="H106" s="28" t="n"/>
      <c r="I106" s="28" t="n"/>
      <c r="J106" s="28" t="n"/>
      <c r="K106" s="28" t="n"/>
      <c r="L106" s="39" t="n"/>
      <c r="M106" s="28">
        <f>IF(L106&lt;&gt;"",DATEDIF(L106,TODAY(),"Y"),"")</f>
        <v/>
      </c>
      <c r="N106" s="28" t="n"/>
      <c r="O106" s="39" t="n"/>
      <c r="P106" s="39" t="n"/>
      <c r="Q106" s="28" t="n"/>
      <c r="R106" s="28" t="n"/>
      <c r="S106" s="28" t="n"/>
      <c r="T106" s="40" t="n"/>
      <c r="U106" s="40">
        <f>IF(T106&lt;&gt;"",T106*12,"")</f>
        <v/>
      </c>
      <c r="V106" s="39" t="n"/>
      <c r="W106" s="28" t="n"/>
      <c r="X106" s="28" t="n"/>
      <c r="Y106" s="28" t="n"/>
      <c r="Z106" s="28" t="n"/>
      <c r="AA106" s="39" t="n"/>
      <c r="AB106" s="39" t="n"/>
      <c r="AC106" s="39" t="n"/>
      <c r="AD106" s="28" t="n"/>
      <c r="AE106" s="28" t="n"/>
      <c r="AF106" s="28" t="n"/>
    </row>
    <row r="107">
      <c r="A107" s="125" t="n">
        <v>98</v>
      </c>
      <c r="B107" s="32" t="n"/>
      <c r="C107" s="32" t="n"/>
      <c r="D107" s="32" t="n"/>
      <c r="E107" s="32" t="n"/>
      <c r="F107" s="32" t="n"/>
      <c r="G107" s="32" t="n"/>
      <c r="H107" s="32" t="n"/>
      <c r="I107" s="32" t="n"/>
      <c r="J107" s="32" t="n"/>
      <c r="K107" s="32" t="n"/>
      <c r="L107" s="41" t="n"/>
      <c r="M107" s="32">
        <f>IF(L107&lt;&gt;"",DATEDIF(L107,TODAY(),"Y"),"")</f>
        <v/>
      </c>
      <c r="N107" s="32" t="n"/>
      <c r="O107" s="41" t="n"/>
      <c r="P107" s="41" t="n"/>
      <c r="Q107" s="32" t="n"/>
      <c r="R107" s="32" t="n"/>
      <c r="S107" s="32" t="n"/>
      <c r="T107" s="42" t="n"/>
      <c r="U107" s="42">
        <f>IF(T107&lt;&gt;"",T107*12,"")</f>
        <v/>
      </c>
      <c r="V107" s="41" t="n"/>
      <c r="W107" s="32" t="n"/>
      <c r="X107" s="32" t="n"/>
      <c r="Y107" s="32" t="n"/>
      <c r="Z107" s="32" t="n"/>
      <c r="AA107" s="41" t="n"/>
      <c r="AB107" s="41" t="n"/>
      <c r="AC107" s="41" t="n"/>
      <c r="AD107" s="32" t="n"/>
      <c r="AE107" s="32" t="n"/>
      <c r="AF107" s="32" t="n"/>
    </row>
    <row r="108">
      <c r="A108" s="123" t="n">
        <v>99</v>
      </c>
      <c r="B108" s="28" t="n"/>
      <c r="C108" s="28" t="n"/>
      <c r="D108" s="28" t="n"/>
      <c r="E108" s="28" t="n"/>
      <c r="F108" s="28" t="n"/>
      <c r="G108" s="28" t="n"/>
      <c r="H108" s="28" t="n"/>
      <c r="I108" s="28" t="n"/>
      <c r="J108" s="28" t="n"/>
      <c r="K108" s="28" t="n"/>
      <c r="L108" s="39" t="n"/>
      <c r="M108" s="28">
        <f>IF(L108&lt;&gt;"",DATEDIF(L108,TODAY(),"Y"),"")</f>
        <v/>
      </c>
      <c r="N108" s="28" t="n"/>
      <c r="O108" s="39" t="n"/>
      <c r="P108" s="39" t="n"/>
      <c r="Q108" s="28" t="n"/>
      <c r="R108" s="28" t="n"/>
      <c r="S108" s="28" t="n"/>
      <c r="T108" s="40" t="n"/>
      <c r="U108" s="40">
        <f>IF(T108&lt;&gt;"",T108*12,"")</f>
        <v/>
      </c>
      <c r="V108" s="39" t="n"/>
      <c r="W108" s="28" t="n"/>
      <c r="X108" s="28" t="n"/>
      <c r="Y108" s="28" t="n"/>
      <c r="Z108" s="28" t="n"/>
      <c r="AA108" s="39" t="n"/>
      <c r="AB108" s="39" t="n"/>
      <c r="AC108" s="39" t="n"/>
      <c r="AD108" s="28" t="n"/>
      <c r="AE108" s="28" t="n"/>
      <c r="AF108" s="28" t="n"/>
    </row>
    <row r="109">
      <c r="A109" s="125" t="n">
        <v>100</v>
      </c>
      <c r="B109" s="32" t="n"/>
      <c r="C109" s="32" t="n"/>
      <c r="D109" s="32" t="n"/>
      <c r="E109" s="32" t="n"/>
      <c r="F109" s="32" t="n"/>
      <c r="G109" s="32" t="n"/>
      <c r="H109" s="32" t="n"/>
      <c r="I109" s="32" t="n"/>
      <c r="J109" s="32" t="n"/>
      <c r="K109" s="32" t="n"/>
      <c r="L109" s="41" t="n"/>
      <c r="M109" s="32">
        <f>IF(L109&lt;&gt;"",DATEDIF(L109,TODAY(),"Y"),"")</f>
        <v/>
      </c>
      <c r="N109" s="32" t="n"/>
      <c r="O109" s="41" t="n"/>
      <c r="P109" s="41" t="n"/>
      <c r="Q109" s="32" t="n"/>
      <c r="R109" s="32" t="n"/>
      <c r="S109" s="32" t="n"/>
      <c r="T109" s="42" t="n"/>
      <c r="U109" s="42">
        <f>IF(T109&lt;&gt;"",T109*12,"")</f>
        <v/>
      </c>
      <c r="V109" s="41" t="n"/>
      <c r="W109" s="32" t="n"/>
      <c r="X109" s="32" t="n"/>
      <c r="Y109" s="32" t="n"/>
      <c r="Z109" s="32" t="n"/>
      <c r="AA109" s="41" t="n"/>
      <c r="AB109" s="41" t="n"/>
      <c r="AC109" s="41" t="n"/>
      <c r="AD109" s="32" t="n"/>
      <c r="AE109" s="32" t="n"/>
      <c r="AF109" s="32" t="n"/>
    </row>
    <row r="110">
      <c r="A110" s="123" t="n">
        <v>101</v>
      </c>
      <c r="B110" s="28" t="n"/>
      <c r="C110" s="28" t="n"/>
      <c r="D110" s="28" t="n"/>
      <c r="E110" s="28" t="n"/>
      <c r="F110" s="28" t="n"/>
      <c r="G110" s="28" t="n"/>
      <c r="H110" s="28" t="n"/>
      <c r="I110" s="28" t="n"/>
      <c r="J110" s="28" t="n"/>
      <c r="K110" s="28" t="n"/>
      <c r="L110" s="39" t="n"/>
      <c r="M110" s="28">
        <f>IF(L110&lt;&gt;"",DATEDIF(L110,TODAY(),"Y"),"")</f>
        <v/>
      </c>
      <c r="N110" s="28" t="n"/>
      <c r="O110" s="39" t="n"/>
      <c r="P110" s="39" t="n"/>
      <c r="Q110" s="28" t="n"/>
      <c r="R110" s="28" t="n"/>
      <c r="S110" s="28" t="n"/>
      <c r="T110" s="40" t="n"/>
      <c r="U110" s="40">
        <f>IF(T110&lt;&gt;"",T110*12,"")</f>
        <v/>
      </c>
      <c r="V110" s="39" t="n"/>
      <c r="W110" s="28" t="n"/>
      <c r="X110" s="28" t="n"/>
      <c r="Y110" s="28" t="n"/>
      <c r="Z110" s="28" t="n"/>
      <c r="AA110" s="39" t="n"/>
      <c r="AB110" s="39" t="n"/>
      <c r="AC110" s="39" t="n"/>
      <c r="AD110" s="28" t="n"/>
      <c r="AE110" s="28" t="n"/>
      <c r="AF110" s="28" t="n"/>
    </row>
    <row r="111">
      <c r="A111" s="125" t="n">
        <v>102</v>
      </c>
      <c r="B111" s="32" t="n"/>
      <c r="C111" s="32" t="n"/>
      <c r="D111" s="32" t="n"/>
      <c r="E111" s="32" t="n"/>
      <c r="F111" s="32" t="n"/>
      <c r="G111" s="32" t="n"/>
      <c r="H111" s="32" t="n"/>
      <c r="I111" s="32" t="n"/>
      <c r="J111" s="32" t="n"/>
      <c r="K111" s="32" t="n"/>
      <c r="L111" s="41" t="n"/>
      <c r="M111" s="32">
        <f>IF(L111&lt;&gt;"",DATEDIF(L111,TODAY(),"Y"),"")</f>
        <v/>
      </c>
      <c r="N111" s="32" t="n"/>
      <c r="O111" s="41" t="n"/>
      <c r="P111" s="41" t="n"/>
      <c r="Q111" s="32" t="n"/>
      <c r="R111" s="32" t="n"/>
      <c r="S111" s="32" t="n"/>
      <c r="T111" s="42" t="n"/>
      <c r="U111" s="42">
        <f>IF(T111&lt;&gt;"",T111*12,"")</f>
        <v/>
      </c>
      <c r="V111" s="41" t="n"/>
      <c r="W111" s="32" t="n"/>
      <c r="X111" s="32" t="n"/>
      <c r="Y111" s="32" t="n"/>
      <c r="Z111" s="32" t="n"/>
      <c r="AA111" s="41" t="n"/>
      <c r="AB111" s="41" t="n"/>
      <c r="AC111" s="41" t="n"/>
      <c r="AD111" s="32" t="n"/>
      <c r="AE111" s="32" t="n"/>
      <c r="AF111" s="32" t="n"/>
    </row>
    <row r="112">
      <c r="A112" s="123" t="n">
        <v>103</v>
      </c>
      <c r="B112" s="28" t="n"/>
      <c r="C112" s="28" t="n"/>
      <c r="D112" s="28" t="n"/>
      <c r="E112" s="28" t="n"/>
      <c r="F112" s="28" t="n"/>
      <c r="G112" s="28" t="n"/>
      <c r="H112" s="28" t="n"/>
      <c r="I112" s="28" t="n"/>
      <c r="J112" s="28" t="n"/>
      <c r="K112" s="28" t="n"/>
      <c r="L112" s="39" t="n"/>
      <c r="M112" s="28">
        <f>IF(L112&lt;&gt;"",DATEDIF(L112,TODAY(),"Y"),"")</f>
        <v/>
      </c>
      <c r="N112" s="28" t="n"/>
      <c r="O112" s="39" t="n"/>
      <c r="P112" s="39" t="n"/>
      <c r="Q112" s="28" t="n"/>
      <c r="R112" s="28" t="n"/>
      <c r="S112" s="28" t="n"/>
      <c r="T112" s="40" t="n"/>
      <c r="U112" s="40">
        <f>IF(T112&lt;&gt;"",T112*12,"")</f>
        <v/>
      </c>
      <c r="V112" s="39" t="n"/>
      <c r="W112" s="28" t="n"/>
      <c r="X112" s="28" t="n"/>
      <c r="Y112" s="28" t="n"/>
      <c r="Z112" s="28" t="n"/>
      <c r="AA112" s="39" t="n"/>
      <c r="AB112" s="39" t="n"/>
      <c r="AC112" s="39" t="n"/>
      <c r="AD112" s="28" t="n"/>
      <c r="AE112" s="28" t="n"/>
      <c r="AF112" s="28" t="n"/>
    </row>
    <row r="113">
      <c r="A113" s="125" t="n">
        <v>104</v>
      </c>
      <c r="B113" s="32" t="n"/>
      <c r="C113" s="32" t="n"/>
      <c r="D113" s="32" t="n"/>
      <c r="E113" s="32" t="n"/>
      <c r="F113" s="32" t="n"/>
      <c r="G113" s="32" t="n"/>
      <c r="H113" s="32" t="n"/>
      <c r="I113" s="32" t="n"/>
      <c r="J113" s="32" t="n"/>
      <c r="K113" s="32" t="n"/>
      <c r="L113" s="41" t="n"/>
      <c r="M113" s="32">
        <f>IF(L113&lt;&gt;"",DATEDIF(L113,TODAY(),"Y"),"")</f>
        <v/>
      </c>
      <c r="N113" s="32" t="n"/>
      <c r="O113" s="41" t="n"/>
      <c r="P113" s="41" t="n"/>
      <c r="Q113" s="32" t="n"/>
      <c r="R113" s="32" t="n"/>
      <c r="S113" s="32" t="n"/>
      <c r="T113" s="42" t="n"/>
      <c r="U113" s="42">
        <f>IF(T113&lt;&gt;"",T113*12,"")</f>
        <v/>
      </c>
      <c r="V113" s="41" t="n"/>
      <c r="W113" s="32" t="n"/>
      <c r="X113" s="32" t="n"/>
      <c r="Y113" s="32" t="n"/>
      <c r="Z113" s="32" t="n"/>
      <c r="AA113" s="41" t="n"/>
      <c r="AB113" s="41" t="n"/>
      <c r="AC113" s="41" t="n"/>
      <c r="AD113" s="32" t="n"/>
      <c r="AE113" s="32" t="n"/>
      <c r="AF113" s="32" t="n"/>
    </row>
    <row r="114">
      <c r="A114" s="123" t="n">
        <v>105</v>
      </c>
      <c r="B114" s="28" t="n"/>
      <c r="C114" s="28" t="n"/>
      <c r="D114" s="28" t="n"/>
      <c r="E114" s="28" t="n"/>
      <c r="F114" s="28" t="n"/>
      <c r="G114" s="28" t="n"/>
      <c r="H114" s="28" t="n"/>
      <c r="I114" s="28" t="n"/>
      <c r="J114" s="28" t="n"/>
      <c r="K114" s="28" t="n"/>
      <c r="L114" s="39" t="n"/>
      <c r="M114" s="28">
        <f>IF(L114&lt;&gt;"",DATEDIF(L114,TODAY(),"Y"),"")</f>
        <v/>
      </c>
      <c r="N114" s="28" t="n"/>
      <c r="O114" s="39" t="n"/>
      <c r="P114" s="39" t="n"/>
      <c r="Q114" s="28" t="n"/>
      <c r="R114" s="28" t="n"/>
      <c r="S114" s="28" t="n"/>
      <c r="T114" s="40" t="n"/>
      <c r="U114" s="40">
        <f>IF(T114&lt;&gt;"",T114*12,"")</f>
        <v/>
      </c>
      <c r="V114" s="39" t="n"/>
      <c r="W114" s="28" t="n"/>
      <c r="X114" s="28" t="n"/>
      <c r="Y114" s="28" t="n"/>
      <c r="Z114" s="28" t="n"/>
      <c r="AA114" s="39" t="n"/>
      <c r="AB114" s="39" t="n"/>
      <c r="AC114" s="39" t="n"/>
      <c r="AD114" s="28" t="n"/>
      <c r="AE114" s="28" t="n"/>
      <c r="AF114" s="28" t="n"/>
    </row>
    <row r="115">
      <c r="A115" s="125" t="n">
        <v>106</v>
      </c>
      <c r="B115" s="32" t="n"/>
      <c r="C115" s="32" t="n"/>
      <c r="D115" s="32" t="n"/>
      <c r="E115" s="32" t="n"/>
      <c r="F115" s="32" t="n"/>
      <c r="G115" s="32" t="n"/>
      <c r="H115" s="32" t="n"/>
      <c r="I115" s="32" t="n"/>
      <c r="J115" s="32" t="n"/>
      <c r="K115" s="32" t="n"/>
      <c r="L115" s="41" t="n"/>
      <c r="M115" s="32">
        <f>IF(L115&lt;&gt;"",DATEDIF(L115,TODAY(),"Y"),"")</f>
        <v/>
      </c>
      <c r="N115" s="32" t="n"/>
      <c r="O115" s="41" t="n"/>
      <c r="P115" s="41" t="n"/>
      <c r="Q115" s="32" t="n"/>
      <c r="R115" s="32" t="n"/>
      <c r="S115" s="32" t="n"/>
      <c r="T115" s="42" t="n"/>
      <c r="U115" s="42">
        <f>IF(T115&lt;&gt;"",T115*12,"")</f>
        <v/>
      </c>
      <c r="V115" s="41" t="n"/>
      <c r="W115" s="32" t="n"/>
      <c r="X115" s="32" t="n"/>
      <c r="Y115" s="32" t="n"/>
      <c r="Z115" s="32" t="n"/>
      <c r="AA115" s="41" t="n"/>
      <c r="AB115" s="41" t="n"/>
      <c r="AC115" s="41" t="n"/>
      <c r="AD115" s="32" t="n"/>
      <c r="AE115" s="32" t="n"/>
      <c r="AF115" s="32" t="n"/>
    </row>
    <row r="116">
      <c r="A116" s="123" t="n">
        <v>107</v>
      </c>
      <c r="B116" s="28" t="n"/>
      <c r="C116" s="28" t="n"/>
      <c r="D116" s="28" t="n"/>
      <c r="E116" s="28" t="n"/>
      <c r="F116" s="28" t="n"/>
      <c r="G116" s="28" t="n"/>
      <c r="H116" s="28" t="n"/>
      <c r="I116" s="28" t="n"/>
      <c r="J116" s="28" t="n"/>
      <c r="K116" s="28" t="n"/>
      <c r="L116" s="39" t="n"/>
      <c r="M116" s="28">
        <f>IF(L116&lt;&gt;"",DATEDIF(L116,TODAY(),"Y"),"")</f>
        <v/>
      </c>
      <c r="N116" s="28" t="n"/>
      <c r="O116" s="39" t="n"/>
      <c r="P116" s="39" t="n"/>
      <c r="Q116" s="28" t="n"/>
      <c r="R116" s="28" t="n"/>
      <c r="S116" s="28" t="n"/>
      <c r="T116" s="40" t="n"/>
      <c r="U116" s="40">
        <f>IF(T116&lt;&gt;"",T116*12,"")</f>
        <v/>
      </c>
      <c r="V116" s="39" t="n"/>
      <c r="W116" s="28" t="n"/>
      <c r="X116" s="28" t="n"/>
      <c r="Y116" s="28" t="n"/>
      <c r="Z116" s="28" t="n"/>
      <c r="AA116" s="39" t="n"/>
      <c r="AB116" s="39" t="n"/>
      <c r="AC116" s="39" t="n"/>
      <c r="AD116" s="28" t="n"/>
      <c r="AE116" s="28" t="n"/>
      <c r="AF116" s="28" t="n"/>
    </row>
    <row r="117">
      <c r="A117" s="125" t="n">
        <v>108</v>
      </c>
      <c r="B117" s="32" t="n"/>
      <c r="C117" s="32" t="n"/>
      <c r="D117" s="32" t="n"/>
      <c r="E117" s="32" t="n"/>
      <c r="F117" s="32" t="n"/>
      <c r="G117" s="32" t="n"/>
      <c r="H117" s="32" t="n"/>
      <c r="I117" s="32" t="n"/>
      <c r="J117" s="32" t="n"/>
      <c r="K117" s="32" t="n"/>
      <c r="L117" s="41" t="n"/>
      <c r="M117" s="32">
        <f>IF(L117&lt;&gt;"",DATEDIF(L117,TODAY(),"Y"),"")</f>
        <v/>
      </c>
      <c r="N117" s="32" t="n"/>
      <c r="O117" s="41" t="n"/>
      <c r="P117" s="41" t="n"/>
      <c r="Q117" s="32" t="n"/>
      <c r="R117" s="32" t="n"/>
      <c r="S117" s="32" t="n"/>
      <c r="T117" s="42" t="n"/>
      <c r="U117" s="42">
        <f>IF(T117&lt;&gt;"",T117*12,"")</f>
        <v/>
      </c>
      <c r="V117" s="41" t="n"/>
      <c r="W117" s="32" t="n"/>
      <c r="X117" s="32" t="n"/>
      <c r="Y117" s="32" t="n"/>
      <c r="Z117" s="32" t="n"/>
      <c r="AA117" s="41" t="n"/>
      <c r="AB117" s="41" t="n"/>
      <c r="AC117" s="41" t="n"/>
      <c r="AD117" s="32" t="n"/>
      <c r="AE117" s="32" t="n"/>
      <c r="AF117" s="32" t="n"/>
    </row>
    <row r="118">
      <c r="A118" s="123" t="n">
        <v>109</v>
      </c>
      <c r="B118" s="28" t="n"/>
      <c r="C118" s="28" t="n"/>
      <c r="D118" s="28" t="n"/>
      <c r="E118" s="28" t="n"/>
      <c r="F118" s="28" t="n"/>
      <c r="G118" s="28" t="n"/>
      <c r="H118" s="28" t="n"/>
      <c r="I118" s="28" t="n"/>
      <c r="J118" s="28" t="n"/>
      <c r="K118" s="28" t="n"/>
      <c r="L118" s="39" t="n"/>
      <c r="M118" s="28">
        <f>IF(L118&lt;&gt;"",DATEDIF(L118,TODAY(),"Y"),"")</f>
        <v/>
      </c>
      <c r="N118" s="28" t="n"/>
      <c r="O118" s="39" t="n"/>
      <c r="P118" s="39" t="n"/>
      <c r="Q118" s="28" t="n"/>
      <c r="R118" s="28" t="n"/>
      <c r="S118" s="28" t="n"/>
      <c r="T118" s="40" t="n"/>
      <c r="U118" s="40">
        <f>IF(T118&lt;&gt;"",T118*12,"")</f>
        <v/>
      </c>
      <c r="V118" s="39" t="n"/>
      <c r="W118" s="28" t="n"/>
      <c r="X118" s="28" t="n"/>
      <c r="Y118" s="28" t="n"/>
      <c r="Z118" s="28" t="n"/>
      <c r="AA118" s="39" t="n"/>
      <c r="AB118" s="39" t="n"/>
      <c r="AC118" s="39" t="n"/>
      <c r="AD118" s="28" t="n"/>
      <c r="AE118" s="28" t="n"/>
      <c r="AF118" s="28" t="n"/>
    </row>
    <row r="119">
      <c r="A119" s="125" t="n">
        <v>110</v>
      </c>
      <c r="B119" s="32" t="n"/>
      <c r="C119" s="32" t="n"/>
      <c r="D119" s="32" t="n"/>
      <c r="E119" s="32" t="n"/>
      <c r="F119" s="32" t="n"/>
      <c r="G119" s="32" t="n"/>
      <c r="H119" s="32" t="n"/>
      <c r="I119" s="32" t="n"/>
      <c r="J119" s="32" t="n"/>
      <c r="K119" s="32" t="n"/>
      <c r="L119" s="41" t="n"/>
      <c r="M119" s="32">
        <f>IF(L119&lt;&gt;"",DATEDIF(L119,TODAY(),"Y"),"")</f>
        <v/>
      </c>
      <c r="N119" s="32" t="n"/>
      <c r="O119" s="41" t="n"/>
      <c r="P119" s="41" t="n"/>
      <c r="Q119" s="32" t="n"/>
      <c r="R119" s="32" t="n"/>
      <c r="S119" s="32" t="n"/>
      <c r="T119" s="42" t="n"/>
      <c r="U119" s="42">
        <f>IF(T119&lt;&gt;"",T119*12,"")</f>
        <v/>
      </c>
      <c r="V119" s="41" t="n"/>
      <c r="W119" s="32" t="n"/>
      <c r="X119" s="32" t="n"/>
      <c r="Y119" s="32" t="n"/>
      <c r="Z119" s="32" t="n"/>
      <c r="AA119" s="41" t="n"/>
      <c r="AB119" s="41" t="n"/>
      <c r="AC119" s="41" t="n"/>
      <c r="AD119" s="32" t="n"/>
      <c r="AE119" s="32" t="n"/>
      <c r="AF119" s="32" t="n"/>
    </row>
    <row r="120">
      <c r="A120" s="123" t="n">
        <v>111</v>
      </c>
      <c r="B120" s="28" t="n"/>
      <c r="C120" s="28" t="n"/>
      <c r="D120" s="28" t="n"/>
      <c r="E120" s="28" t="n"/>
      <c r="F120" s="28" t="n"/>
      <c r="G120" s="28" t="n"/>
      <c r="H120" s="28" t="n"/>
      <c r="I120" s="28" t="n"/>
      <c r="J120" s="28" t="n"/>
      <c r="K120" s="28" t="n"/>
      <c r="L120" s="39" t="n"/>
      <c r="M120" s="28">
        <f>IF(L120&lt;&gt;"",DATEDIF(L120,TODAY(),"Y"),"")</f>
        <v/>
      </c>
      <c r="N120" s="28" t="n"/>
      <c r="O120" s="39" t="n"/>
      <c r="P120" s="39" t="n"/>
      <c r="Q120" s="28" t="n"/>
      <c r="R120" s="28" t="n"/>
      <c r="S120" s="28" t="n"/>
      <c r="T120" s="40" t="n"/>
      <c r="U120" s="40">
        <f>IF(T120&lt;&gt;"",T120*12,"")</f>
        <v/>
      </c>
      <c r="V120" s="39" t="n"/>
      <c r="W120" s="28" t="n"/>
      <c r="X120" s="28" t="n"/>
      <c r="Y120" s="28" t="n"/>
      <c r="Z120" s="28" t="n"/>
      <c r="AA120" s="39" t="n"/>
      <c r="AB120" s="39" t="n"/>
      <c r="AC120" s="39" t="n"/>
      <c r="AD120" s="28" t="n"/>
      <c r="AE120" s="28" t="n"/>
      <c r="AF120" s="28" t="n"/>
    </row>
    <row r="121">
      <c r="A121" s="125" t="n">
        <v>112</v>
      </c>
      <c r="B121" s="32" t="n"/>
      <c r="C121" s="32" t="n"/>
      <c r="D121" s="32" t="n"/>
      <c r="E121" s="32" t="n"/>
      <c r="F121" s="32" t="n"/>
      <c r="G121" s="32" t="n"/>
      <c r="H121" s="32" t="n"/>
      <c r="I121" s="32" t="n"/>
      <c r="J121" s="32" t="n"/>
      <c r="K121" s="32" t="n"/>
      <c r="L121" s="41" t="n"/>
      <c r="M121" s="32">
        <f>IF(L121&lt;&gt;"",DATEDIF(L121,TODAY(),"Y"),"")</f>
        <v/>
      </c>
      <c r="N121" s="32" t="n"/>
      <c r="O121" s="41" t="n"/>
      <c r="P121" s="41" t="n"/>
      <c r="Q121" s="32" t="n"/>
      <c r="R121" s="32" t="n"/>
      <c r="S121" s="32" t="n"/>
      <c r="T121" s="42" t="n"/>
      <c r="U121" s="42">
        <f>IF(T121&lt;&gt;"",T121*12,"")</f>
        <v/>
      </c>
      <c r="V121" s="41" t="n"/>
      <c r="W121" s="32" t="n"/>
      <c r="X121" s="32" t="n"/>
      <c r="Y121" s="32" t="n"/>
      <c r="Z121" s="32" t="n"/>
      <c r="AA121" s="41" t="n"/>
      <c r="AB121" s="41" t="n"/>
      <c r="AC121" s="41" t="n"/>
      <c r="AD121" s="32" t="n"/>
      <c r="AE121" s="32" t="n"/>
      <c r="AF121" s="32" t="n"/>
    </row>
    <row r="122">
      <c r="A122" s="123" t="n">
        <v>113</v>
      </c>
      <c r="B122" s="28" t="n"/>
      <c r="C122" s="28" t="n"/>
      <c r="D122" s="28" t="n"/>
      <c r="E122" s="28" t="n"/>
      <c r="F122" s="28" t="n"/>
      <c r="G122" s="28" t="n"/>
      <c r="H122" s="28" t="n"/>
      <c r="I122" s="28" t="n"/>
      <c r="J122" s="28" t="n"/>
      <c r="K122" s="28" t="n"/>
      <c r="L122" s="39" t="n"/>
      <c r="M122" s="28">
        <f>IF(L122&lt;&gt;"",DATEDIF(L122,TODAY(),"Y"),"")</f>
        <v/>
      </c>
      <c r="N122" s="28" t="n"/>
      <c r="O122" s="39" t="n"/>
      <c r="P122" s="39" t="n"/>
      <c r="Q122" s="28" t="n"/>
      <c r="R122" s="28" t="n"/>
      <c r="S122" s="28" t="n"/>
      <c r="T122" s="40" t="n"/>
      <c r="U122" s="40">
        <f>IF(T122&lt;&gt;"",T122*12,"")</f>
        <v/>
      </c>
      <c r="V122" s="39" t="n"/>
      <c r="W122" s="28" t="n"/>
      <c r="X122" s="28" t="n"/>
      <c r="Y122" s="28" t="n"/>
      <c r="Z122" s="28" t="n"/>
      <c r="AA122" s="39" t="n"/>
      <c r="AB122" s="39" t="n"/>
      <c r="AC122" s="39" t="n"/>
      <c r="AD122" s="28" t="n"/>
      <c r="AE122" s="28" t="n"/>
      <c r="AF122" s="28" t="n"/>
    </row>
    <row r="123">
      <c r="A123" s="125" t="n">
        <v>114</v>
      </c>
      <c r="B123" s="32" t="n"/>
      <c r="C123" s="32" t="n"/>
      <c r="D123" s="32" t="n"/>
      <c r="E123" s="32" t="n"/>
      <c r="F123" s="32" t="n"/>
      <c r="G123" s="32" t="n"/>
      <c r="H123" s="32" t="n"/>
      <c r="I123" s="32" t="n"/>
      <c r="J123" s="32" t="n"/>
      <c r="K123" s="32" t="n"/>
      <c r="L123" s="41" t="n"/>
      <c r="M123" s="32">
        <f>IF(L123&lt;&gt;"",DATEDIF(L123,TODAY(),"Y"),"")</f>
        <v/>
      </c>
      <c r="N123" s="32" t="n"/>
      <c r="O123" s="41" t="n"/>
      <c r="P123" s="41" t="n"/>
      <c r="Q123" s="32" t="n"/>
      <c r="R123" s="32" t="n"/>
      <c r="S123" s="32" t="n"/>
      <c r="T123" s="42" t="n"/>
      <c r="U123" s="42">
        <f>IF(T123&lt;&gt;"",T123*12,"")</f>
        <v/>
      </c>
      <c r="V123" s="41" t="n"/>
      <c r="W123" s="32" t="n"/>
      <c r="X123" s="32" t="n"/>
      <c r="Y123" s="32" t="n"/>
      <c r="Z123" s="32" t="n"/>
      <c r="AA123" s="41" t="n"/>
      <c r="AB123" s="41" t="n"/>
      <c r="AC123" s="41" t="n"/>
      <c r="AD123" s="32" t="n"/>
      <c r="AE123" s="32" t="n"/>
      <c r="AF123" s="32" t="n"/>
    </row>
    <row r="124">
      <c r="A124" s="123" t="n">
        <v>115</v>
      </c>
      <c r="B124" s="28" t="n"/>
      <c r="C124" s="28" t="n"/>
      <c r="D124" s="28" t="n"/>
      <c r="E124" s="28" t="n"/>
      <c r="F124" s="28" t="n"/>
      <c r="G124" s="28" t="n"/>
      <c r="H124" s="28" t="n"/>
      <c r="I124" s="28" t="n"/>
      <c r="J124" s="28" t="n"/>
      <c r="K124" s="28" t="n"/>
      <c r="L124" s="39" t="n"/>
      <c r="M124" s="28">
        <f>IF(L124&lt;&gt;"",DATEDIF(L124,TODAY(),"Y"),"")</f>
        <v/>
      </c>
      <c r="N124" s="28" t="n"/>
      <c r="O124" s="39" t="n"/>
      <c r="P124" s="39" t="n"/>
      <c r="Q124" s="28" t="n"/>
      <c r="R124" s="28" t="n"/>
      <c r="S124" s="28" t="n"/>
      <c r="T124" s="40" t="n"/>
      <c r="U124" s="40">
        <f>IF(T124&lt;&gt;"",T124*12,"")</f>
        <v/>
      </c>
      <c r="V124" s="39" t="n"/>
      <c r="W124" s="28" t="n"/>
      <c r="X124" s="28" t="n"/>
      <c r="Y124" s="28" t="n"/>
      <c r="Z124" s="28" t="n"/>
      <c r="AA124" s="39" t="n"/>
      <c r="AB124" s="39" t="n"/>
      <c r="AC124" s="39" t="n"/>
      <c r="AD124" s="28" t="n"/>
      <c r="AE124" s="28" t="n"/>
      <c r="AF124" s="28" t="n"/>
    </row>
    <row r="125">
      <c r="A125" s="125" t="n">
        <v>116</v>
      </c>
      <c r="B125" s="32" t="n"/>
      <c r="C125" s="32" t="n"/>
      <c r="D125" s="32" t="n"/>
      <c r="E125" s="32" t="n"/>
      <c r="F125" s="32" t="n"/>
      <c r="G125" s="32" t="n"/>
      <c r="H125" s="32" t="n"/>
      <c r="I125" s="32" t="n"/>
      <c r="J125" s="32" t="n"/>
      <c r="K125" s="32" t="n"/>
      <c r="L125" s="41" t="n"/>
      <c r="M125" s="32">
        <f>IF(L125&lt;&gt;"",DATEDIF(L125,TODAY(),"Y"),"")</f>
        <v/>
      </c>
      <c r="N125" s="32" t="n"/>
      <c r="O125" s="41" t="n"/>
      <c r="P125" s="41" t="n"/>
      <c r="Q125" s="32" t="n"/>
      <c r="R125" s="32" t="n"/>
      <c r="S125" s="32" t="n"/>
      <c r="T125" s="42" t="n"/>
      <c r="U125" s="42">
        <f>IF(T125&lt;&gt;"",T125*12,"")</f>
        <v/>
      </c>
      <c r="V125" s="41" t="n"/>
      <c r="W125" s="32" t="n"/>
      <c r="X125" s="32" t="n"/>
      <c r="Y125" s="32" t="n"/>
      <c r="Z125" s="32" t="n"/>
      <c r="AA125" s="41" t="n"/>
      <c r="AB125" s="41" t="n"/>
      <c r="AC125" s="41" t="n"/>
      <c r="AD125" s="32" t="n"/>
      <c r="AE125" s="32" t="n"/>
      <c r="AF125" s="32" t="n"/>
    </row>
    <row r="126">
      <c r="A126" s="123" t="n">
        <v>117</v>
      </c>
      <c r="B126" s="28" t="n"/>
      <c r="C126" s="28" t="n"/>
      <c r="D126" s="28" t="n"/>
      <c r="E126" s="28" t="n"/>
      <c r="F126" s="28" t="n"/>
      <c r="G126" s="28" t="n"/>
      <c r="H126" s="28" t="n"/>
      <c r="I126" s="28" t="n"/>
      <c r="J126" s="28" t="n"/>
      <c r="K126" s="28" t="n"/>
      <c r="L126" s="39" t="n"/>
      <c r="M126" s="28">
        <f>IF(L126&lt;&gt;"",DATEDIF(L126,TODAY(),"Y"),"")</f>
        <v/>
      </c>
      <c r="N126" s="28" t="n"/>
      <c r="O126" s="39" t="n"/>
      <c r="P126" s="39" t="n"/>
      <c r="Q126" s="28" t="n"/>
      <c r="R126" s="28" t="n"/>
      <c r="S126" s="28" t="n"/>
      <c r="T126" s="40" t="n"/>
      <c r="U126" s="40">
        <f>IF(T126&lt;&gt;"",T126*12,"")</f>
        <v/>
      </c>
      <c r="V126" s="39" t="n"/>
      <c r="W126" s="28" t="n"/>
      <c r="X126" s="28" t="n"/>
      <c r="Y126" s="28" t="n"/>
      <c r="Z126" s="28" t="n"/>
      <c r="AA126" s="39" t="n"/>
      <c r="AB126" s="39" t="n"/>
      <c r="AC126" s="39" t="n"/>
      <c r="AD126" s="28" t="n"/>
      <c r="AE126" s="28" t="n"/>
      <c r="AF126" s="28" t="n"/>
    </row>
    <row r="127">
      <c r="A127" s="125" t="n">
        <v>118</v>
      </c>
      <c r="B127" s="32" t="n"/>
      <c r="C127" s="32" t="n"/>
      <c r="D127" s="32" t="n"/>
      <c r="E127" s="32" t="n"/>
      <c r="F127" s="32" t="n"/>
      <c r="G127" s="32" t="n"/>
      <c r="H127" s="32" t="n"/>
      <c r="I127" s="32" t="n"/>
      <c r="J127" s="32" t="n"/>
      <c r="K127" s="32" t="n"/>
      <c r="L127" s="41" t="n"/>
      <c r="M127" s="32">
        <f>IF(L127&lt;&gt;"",DATEDIF(L127,TODAY(),"Y"),"")</f>
        <v/>
      </c>
      <c r="N127" s="32" t="n"/>
      <c r="O127" s="41" t="n"/>
      <c r="P127" s="41" t="n"/>
      <c r="Q127" s="32" t="n"/>
      <c r="R127" s="32" t="n"/>
      <c r="S127" s="32" t="n"/>
      <c r="T127" s="42" t="n"/>
      <c r="U127" s="42">
        <f>IF(T127&lt;&gt;"",T127*12,"")</f>
        <v/>
      </c>
      <c r="V127" s="41" t="n"/>
      <c r="W127" s="32" t="n"/>
      <c r="X127" s="32" t="n"/>
      <c r="Y127" s="32" t="n"/>
      <c r="Z127" s="32" t="n"/>
      <c r="AA127" s="41" t="n"/>
      <c r="AB127" s="41" t="n"/>
      <c r="AC127" s="41" t="n"/>
      <c r="AD127" s="32" t="n"/>
      <c r="AE127" s="32" t="n"/>
      <c r="AF127" s="32" t="n"/>
    </row>
    <row r="128">
      <c r="A128" s="123" t="n">
        <v>119</v>
      </c>
      <c r="B128" s="28" t="n"/>
      <c r="C128" s="28" t="n"/>
      <c r="D128" s="28" t="n"/>
      <c r="E128" s="28" t="n"/>
      <c r="F128" s="28" t="n"/>
      <c r="G128" s="28" t="n"/>
      <c r="H128" s="28" t="n"/>
      <c r="I128" s="28" t="n"/>
      <c r="J128" s="28" t="n"/>
      <c r="K128" s="28" t="n"/>
      <c r="L128" s="39" t="n"/>
      <c r="M128" s="28">
        <f>IF(L128&lt;&gt;"",DATEDIF(L128,TODAY(),"Y"),"")</f>
        <v/>
      </c>
      <c r="N128" s="28" t="n"/>
      <c r="O128" s="39" t="n"/>
      <c r="P128" s="39" t="n"/>
      <c r="Q128" s="28" t="n"/>
      <c r="R128" s="28" t="n"/>
      <c r="S128" s="28" t="n"/>
      <c r="T128" s="40" t="n"/>
      <c r="U128" s="40">
        <f>IF(T128&lt;&gt;"",T128*12,"")</f>
        <v/>
      </c>
      <c r="V128" s="39" t="n"/>
      <c r="W128" s="28" t="n"/>
      <c r="X128" s="28" t="n"/>
      <c r="Y128" s="28" t="n"/>
      <c r="Z128" s="28" t="n"/>
      <c r="AA128" s="39" t="n"/>
      <c r="AB128" s="39" t="n"/>
      <c r="AC128" s="39" t="n"/>
      <c r="AD128" s="28" t="n"/>
      <c r="AE128" s="28" t="n"/>
      <c r="AF128" s="28" t="n"/>
    </row>
    <row r="129">
      <c r="A129" s="125" t="n">
        <v>120</v>
      </c>
      <c r="B129" s="32" t="n"/>
      <c r="C129" s="32" t="n"/>
      <c r="D129" s="32" t="n"/>
      <c r="E129" s="32" t="n"/>
      <c r="F129" s="32" t="n"/>
      <c r="G129" s="32" t="n"/>
      <c r="H129" s="32" t="n"/>
      <c r="I129" s="32" t="n"/>
      <c r="J129" s="32" t="n"/>
      <c r="K129" s="32" t="n"/>
      <c r="L129" s="41" t="n"/>
      <c r="M129" s="32">
        <f>IF(L129&lt;&gt;"",DATEDIF(L129,TODAY(),"Y"),"")</f>
        <v/>
      </c>
      <c r="N129" s="32" t="n"/>
      <c r="O129" s="41" t="n"/>
      <c r="P129" s="41" t="n"/>
      <c r="Q129" s="32" t="n"/>
      <c r="R129" s="32" t="n"/>
      <c r="S129" s="32" t="n"/>
      <c r="T129" s="42" t="n"/>
      <c r="U129" s="42">
        <f>IF(T129&lt;&gt;"",T129*12,"")</f>
        <v/>
      </c>
      <c r="V129" s="41" t="n"/>
      <c r="W129" s="32" t="n"/>
      <c r="X129" s="32" t="n"/>
      <c r="Y129" s="32" t="n"/>
      <c r="Z129" s="32" t="n"/>
      <c r="AA129" s="41" t="n"/>
      <c r="AB129" s="41" t="n"/>
      <c r="AC129" s="41" t="n"/>
      <c r="AD129" s="32" t="n"/>
      <c r="AE129" s="32" t="n"/>
      <c r="AF129" s="32" t="n"/>
    </row>
    <row r="130">
      <c r="A130" s="123" t="n">
        <v>121</v>
      </c>
      <c r="B130" s="28" t="n"/>
      <c r="C130" s="28" t="n"/>
      <c r="D130" s="28" t="n"/>
      <c r="E130" s="28" t="n"/>
      <c r="F130" s="28" t="n"/>
      <c r="G130" s="28" t="n"/>
      <c r="H130" s="28" t="n"/>
      <c r="I130" s="28" t="n"/>
      <c r="J130" s="28" t="n"/>
      <c r="K130" s="28" t="n"/>
      <c r="L130" s="39" t="n"/>
      <c r="M130" s="28">
        <f>IF(L130&lt;&gt;"",DATEDIF(L130,TODAY(),"Y"),"")</f>
        <v/>
      </c>
      <c r="N130" s="28" t="n"/>
      <c r="O130" s="39" t="n"/>
      <c r="P130" s="39" t="n"/>
      <c r="Q130" s="28" t="n"/>
      <c r="R130" s="28" t="n"/>
      <c r="S130" s="28" t="n"/>
      <c r="T130" s="40" t="n"/>
      <c r="U130" s="40">
        <f>IF(T130&lt;&gt;"",T130*12,"")</f>
        <v/>
      </c>
      <c r="V130" s="39" t="n"/>
      <c r="W130" s="28" t="n"/>
      <c r="X130" s="28" t="n"/>
      <c r="Y130" s="28" t="n"/>
      <c r="Z130" s="28" t="n"/>
      <c r="AA130" s="39" t="n"/>
      <c r="AB130" s="39" t="n"/>
      <c r="AC130" s="39" t="n"/>
      <c r="AD130" s="28" t="n"/>
      <c r="AE130" s="28" t="n"/>
      <c r="AF130" s="28" t="n"/>
    </row>
    <row r="131">
      <c r="A131" s="125" t="n">
        <v>122</v>
      </c>
      <c r="B131" s="32" t="n"/>
      <c r="C131" s="32" t="n"/>
      <c r="D131" s="32" t="n"/>
      <c r="E131" s="32" t="n"/>
      <c r="F131" s="32" t="n"/>
      <c r="G131" s="32" t="n"/>
      <c r="H131" s="32" t="n"/>
      <c r="I131" s="32" t="n"/>
      <c r="J131" s="32" t="n"/>
      <c r="K131" s="32" t="n"/>
      <c r="L131" s="41" t="n"/>
      <c r="M131" s="32">
        <f>IF(L131&lt;&gt;"",DATEDIF(L131,TODAY(),"Y"),"")</f>
        <v/>
      </c>
      <c r="N131" s="32" t="n"/>
      <c r="O131" s="41" t="n"/>
      <c r="P131" s="41" t="n"/>
      <c r="Q131" s="32" t="n"/>
      <c r="R131" s="32" t="n"/>
      <c r="S131" s="32" t="n"/>
      <c r="T131" s="42" t="n"/>
      <c r="U131" s="42">
        <f>IF(T131&lt;&gt;"",T131*12,"")</f>
        <v/>
      </c>
      <c r="V131" s="41" t="n"/>
      <c r="W131" s="32" t="n"/>
      <c r="X131" s="32" t="n"/>
      <c r="Y131" s="32" t="n"/>
      <c r="Z131" s="32" t="n"/>
      <c r="AA131" s="41" t="n"/>
      <c r="AB131" s="41" t="n"/>
      <c r="AC131" s="41" t="n"/>
      <c r="AD131" s="32" t="n"/>
      <c r="AE131" s="32" t="n"/>
      <c r="AF131" s="32" t="n"/>
    </row>
    <row r="132">
      <c r="A132" s="123" t="n">
        <v>123</v>
      </c>
      <c r="B132" s="28" t="n"/>
      <c r="C132" s="28" t="n"/>
      <c r="D132" s="28" t="n"/>
      <c r="E132" s="28" t="n"/>
      <c r="F132" s="28" t="n"/>
      <c r="G132" s="28" t="n"/>
      <c r="H132" s="28" t="n"/>
      <c r="I132" s="28" t="n"/>
      <c r="J132" s="28" t="n"/>
      <c r="K132" s="28" t="n"/>
      <c r="L132" s="39" t="n"/>
      <c r="M132" s="28">
        <f>IF(L132&lt;&gt;"",DATEDIF(L132,TODAY(),"Y"),"")</f>
        <v/>
      </c>
      <c r="N132" s="28" t="n"/>
      <c r="O132" s="39" t="n"/>
      <c r="P132" s="39" t="n"/>
      <c r="Q132" s="28" t="n"/>
      <c r="R132" s="28" t="n"/>
      <c r="S132" s="28" t="n"/>
      <c r="T132" s="40" t="n"/>
      <c r="U132" s="40">
        <f>IF(T132&lt;&gt;"",T132*12,"")</f>
        <v/>
      </c>
      <c r="V132" s="39" t="n"/>
      <c r="W132" s="28" t="n"/>
      <c r="X132" s="28" t="n"/>
      <c r="Y132" s="28" t="n"/>
      <c r="Z132" s="28" t="n"/>
      <c r="AA132" s="39" t="n"/>
      <c r="AB132" s="39" t="n"/>
      <c r="AC132" s="39" t="n"/>
      <c r="AD132" s="28" t="n"/>
      <c r="AE132" s="28" t="n"/>
      <c r="AF132" s="28" t="n"/>
    </row>
    <row r="133">
      <c r="A133" s="125" t="n">
        <v>124</v>
      </c>
      <c r="B133" s="32" t="n"/>
      <c r="C133" s="32" t="n"/>
      <c r="D133" s="32" t="n"/>
      <c r="E133" s="32" t="n"/>
      <c r="F133" s="32" t="n"/>
      <c r="G133" s="32" t="n"/>
      <c r="H133" s="32" t="n"/>
      <c r="I133" s="32" t="n"/>
      <c r="J133" s="32" t="n"/>
      <c r="K133" s="32" t="n"/>
      <c r="L133" s="41" t="n"/>
      <c r="M133" s="32">
        <f>IF(L133&lt;&gt;"",DATEDIF(L133,TODAY(),"Y"),"")</f>
        <v/>
      </c>
      <c r="N133" s="32" t="n"/>
      <c r="O133" s="41" t="n"/>
      <c r="P133" s="41" t="n"/>
      <c r="Q133" s="32" t="n"/>
      <c r="R133" s="32" t="n"/>
      <c r="S133" s="32" t="n"/>
      <c r="T133" s="42" t="n"/>
      <c r="U133" s="42">
        <f>IF(T133&lt;&gt;"",T133*12,"")</f>
        <v/>
      </c>
      <c r="V133" s="41" t="n"/>
      <c r="W133" s="32" t="n"/>
      <c r="X133" s="32" t="n"/>
      <c r="Y133" s="32" t="n"/>
      <c r="Z133" s="32" t="n"/>
      <c r="AA133" s="41" t="n"/>
      <c r="AB133" s="41" t="n"/>
      <c r="AC133" s="41" t="n"/>
      <c r="AD133" s="32" t="n"/>
      <c r="AE133" s="32" t="n"/>
      <c r="AF133" s="32" t="n"/>
    </row>
    <row r="134">
      <c r="A134" s="123" t="n">
        <v>125</v>
      </c>
      <c r="B134" s="28" t="n"/>
      <c r="C134" s="28" t="n"/>
      <c r="D134" s="28" t="n"/>
      <c r="E134" s="28" t="n"/>
      <c r="F134" s="28" t="n"/>
      <c r="G134" s="28" t="n"/>
      <c r="H134" s="28" t="n"/>
      <c r="I134" s="28" t="n"/>
      <c r="J134" s="28" t="n"/>
      <c r="K134" s="28" t="n"/>
      <c r="L134" s="39" t="n"/>
      <c r="M134" s="28">
        <f>IF(L134&lt;&gt;"",DATEDIF(L134,TODAY(),"Y"),"")</f>
        <v/>
      </c>
      <c r="N134" s="28" t="n"/>
      <c r="O134" s="39" t="n"/>
      <c r="P134" s="39" t="n"/>
      <c r="Q134" s="28" t="n"/>
      <c r="R134" s="28" t="n"/>
      <c r="S134" s="28" t="n"/>
      <c r="T134" s="40" t="n"/>
      <c r="U134" s="40">
        <f>IF(T134&lt;&gt;"",T134*12,"")</f>
        <v/>
      </c>
      <c r="V134" s="39" t="n"/>
      <c r="W134" s="28" t="n"/>
      <c r="X134" s="28" t="n"/>
      <c r="Y134" s="28" t="n"/>
      <c r="Z134" s="28" t="n"/>
      <c r="AA134" s="39" t="n"/>
      <c r="AB134" s="39" t="n"/>
      <c r="AC134" s="39" t="n"/>
      <c r="AD134" s="28" t="n"/>
      <c r="AE134" s="28" t="n"/>
      <c r="AF134" s="28" t="n"/>
    </row>
    <row r="135">
      <c r="A135" s="125" t="n">
        <v>126</v>
      </c>
      <c r="B135" s="32" t="n"/>
      <c r="C135" s="32" t="n"/>
      <c r="D135" s="32" t="n"/>
      <c r="E135" s="32" t="n"/>
      <c r="F135" s="32" t="n"/>
      <c r="G135" s="32" t="n"/>
      <c r="H135" s="32" t="n"/>
      <c r="I135" s="32" t="n"/>
      <c r="J135" s="32" t="n"/>
      <c r="K135" s="32" t="n"/>
      <c r="L135" s="41" t="n"/>
      <c r="M135" s="32">
        <f>IF(L135&lt;&gt;"",DATEDIF(L135,TODAY(),"Y"),"")</f>
        <v/>
      </c>
      <c r="N135" s="32" t="n"/>
      <c r="O135" s="41" t="n"/>
      <c r="P135" s="41" t="n"/>
      <c r="Q135" s="32" t="n"/>
      <c r="R135" s="32" t="n"/>
      <c r="S135" s="32" t="n"/>
      <c r="T135" s="42" t="n"/>
      <c r="U135" s="42">
        <f>IF(T135&lt;&gt;"",T135*12,"")</f>
        <v/>
      </c>
      <c r="V135" s="41" t="n"/>
      <c r="W135" s="32" t="n"/>
      <c r="X135" s="32" t="n"/>
      <c r="Y135" s="32" t="n"/>
      <c r="Z135" s="32" t="n"/>
      <c r="AA135" s="41" t="n"/>
      <c r="AB135" s="41" t="n"/>
      <c r="AC135" s="41" t="n"/>
      <c r="AD135" s="32" t="n"/>
      <c r="AE135" s="32" t="n"/>
      <c r="AF135" s="32" t="n"/>
    </row>
    <row r="136">
      <c r="A136" s="123" t="n">
        <v>127</v>
      </c>
      <c r="B136" s="28" t="n"/>
      <c r="C136" s="28" t="n"/>
      <c r="D136" s="28" t="n"/>
      <c r="E136" s="28" t="n"/>
      <c r="F136" s="28" t="n"/>
      <c r="G136" s="28" t="n"/>
      <c r="H136" s="28" t="n"/>
      <c r="I136" s="28" t="n"/>
      <c r="J136" s="28" t="n"/>
      <c r="K136" s="28" t="n"/>
      <c r="L136" s="39" t="n"/>
      <c r="M136" s="28">
        <f>IF(L136&lt;&gt;"",DATEDIF(L136,TODAY(),"Y"),"")</f>
        <v/>
      </c>
      <c r="N136" s="28" t="n"/>
      <c r="O136" s="39" t="n"/>
      <c r="P136" s="39" t="n"/>
      <c r="Q136" s="28" t="n"/>
      <c r="R136" s="28" t="n"/>
      <c r="S136" s="28" t="n"/>
      <c r="T136" s="40" t="n"/>
      <c r="U136" s="40">
        <f>IF(T136&lt;&gt;"",T136*12,"")</f>
        <v/>
      </c>
      <c r="V136" s="39" t="n"/>
      <c r="W136" s="28" t="n"/>
      <c r="X136" s="28" t="n"/>
      <c r="Y136" s="28" t="n"/>
      <c r="Z136" s="28" t="n"/>
      <c r="AA136" s="39" t="n"/>
      <c r="AB136" s="39" t="n"/>
      <c r="AC136" s="39" t="n"/>
      <c r="AD136" s="28" t="n"/>
      <c r="AE136" s="28" t="n"/>
      <c r="AF136" s="28" t="n"/>
    </row>
    <row r="137">
      <c r="A137" s="125" t="n">
        <v>128</v>
      </c>
      <c r="B137" s="32" t="n"/>
      <c r="C137" s="32" t="n"/>
      <c r="D137" s="32" t="n"/>
      <c r="E137" s="32" t="n"/>
      <c r="F137" s="32" t="n"/>
      <c r="G137" s="32" t="n"/>
      <c r="H137" s="32" t="n"/>
      <c r="I137" s="32" t="n"/>
      <c r="J137" s="32" t="n"/>
      <c r="K137" s="32" t="n"/>
      <c r="L137" s="41" t="n"/>
      <c r="M137" s="32">
        <f>IF(L137&lt;&gt;"",DATEDIF(L137,TODAY(),"Y"),"")</f>
        <v/>
      </c>
      <c r="N137" s="32" t="n"/>
      <c r="O137" s="41" t="n"/>
      <c r="P137" s="41" t="n"/>
      <c r="Q137" s="32" t="n"/>
      <c r="R137" s="32" t="n"/>
      <c r="S137" s="32" t="n"/>
      <c r="T137" s="42" t="n"/>
      <c r="U137" s="42">
        <f>IF(T137&lt;&gt;"",T137*12,"")</f>
        <v/>
      </c>
      <c r="V137" s="41" t="n"/>
      <c r="W137" s="32" t="n"/>
      <c r="X137" s="32" t="n"/>
      <c r="Y137" s="32" t="n"/>
      <c r="Z137" s="32" t="n"/>
      <c r="AA137" s="41" t="n"/>
      <c r="AB137" s="41" t="n"/>
      <c r="AC137" s="41" t="n"/>
      <c r="AD137" s="32" t="n"/>
      <c r="AE137" s="32" t="n"/>
      <c r="AF137" s="32" t="n"/>
    </row>
    <row r="138">
      <c r="A138" s="123" t="n">
        <v>129</v>
      </c>
      <c r="B138" s="28" t="n"/>
      <c r="C138" s="28" t="n"/>
      <c r="D138" s="28" t="n"/>
      <c r="E138" s="28" t="n"/>
      <c r="F138" s="28" t="n"/>
      <c r="G138" s="28" t="n"/>
      <c r="H138" s="28" t="n"/>
      <c r="I138" s="28" t="n"/>
      <c r="J138" s="28" t="n"/>
      <c r="K138" s="28" t="n"/>
      <c r="L138" s="39" t="n"/>
      <c r="M138" s="28">
        <f>IF(L138&lt;&gt;"",DATEDIF(L138,TODAY(),"Y"),"")</f>
        <v/>
      </c>
      <c r="N138" s="28" t="n"/>
      <c r="O138" s="39" t="n"/>
      <c r="P138" s="39" t="n"/>
      <c r="Q138" s="28" t="n"/>
      <c r="R138" s="28" t="n"/>
      <c r="S138" s="28" t="n"/>
      <c r="T138" s="40" t="n"/>
      <c r="U138" s="40">
        <f>IF(T138&lt;&gt;"",T138*12,"")</f>
        <v/>
      </c>
      <c r="V138" s="39" t="n"/>
      <c r="W138" s="28" t="n"/>
      <c r="X138" s="28" t="n"/>
      <c r="Y138" s="28" t="n"/>
      <c r="Z138" s="28" t="n"/>
      <c r="AA138" s="39" t="n"/>
      <c r="AB138" s="39" t="n"/>
      <c r="AC138" s="39" t="n"/>
      <c r="AD138" s="28" t="n"/>
      <c r="AE138" s="28" t="n"/>
      <c r="AF138" s="28" t="n"/>
    </row>
    <row r="139">
      <c r="A139" s="125" t="n">
        <v>130</v>
      </c>
      <c r="B139" s="32" t="n"/>
      <c r="C139" s="32" t="n"/>
      <c r="D139" s="32" t="n"/>
      <c r="E139" s="32" t="n"/>
      <c r="F139" s="32" t="n"/>
      <c r="G139" s="32" t="n"/>
      <c r="H139" s="32" t="n"/>
      <c r="I139" s="32" t="n"/>
      <c r="J139" s="32" t="n"/>
      <c r="K139" s="32" t="n"/>
      <c r="L139" s="41" t="n"/>
      <c r="M139" s="32">
        <f>IF(L139&lt;&gt;"",DATEDIF(L139,TODAY(),"Y"),"")</f>
        <v/>
      </c>
      <c r="N139" s="32" t="n"/>
      <c r="O139" s="41" t="n"/>
      <c r="P139" s="41" t="n"/>
      <c r="Q139" s="32" t="n"/>
      <c r="R139" s="32" t="n"/>
      <c r="S139" s="32" t="n"/>
      <c r="T139" s="42" t="n"/>
      <c r="U139" s="42">
        <f>IF(T139&lt;&gt;"",T139*12,"")</f>
        <v/>
      </c>
      <c r="V139" s="41" t="n"/>
      <c r="W139" s="32" t="n"/>
      <c r="X139" s="32" t="n"/>
      <c r="Y139" s="32" t="n"/>
      <c r="Z139" s="32" t="n"/>
      <c r="AA139" s="41" t="n"/>
      <c r="AB139" s="41" t="n"/>
      <c r="AC139" s="41" t="n"/>
      <c r="AD139" s="32" t="n"/>
      <c r="AE139" s="32" t="n"/>
      <c r="AF139" s="32" t="n"/>
    </row>
    <row r="140">
      <c r="A140" s="123" t="n">
        <v>131</v>
      </c>
      <c r="B140" s="28" t="n"/>
      <c r="C140" s="28" t="n"/>
      <c r="D140" s="28" t="n"/>
      <c r="E140" s="28" t="n"/>
      <c r="F140" s="28" t="n"/>
      <c r="G140" s="28" t="n"/>
      <c r="H140" s="28" t="n"/>
      <c r="I140" s="28" t="n"/>
      <c r="J140" s="28" t="n"/>
      <c r="K140" s="28" t="n"/>
      <c r="L140" s="39" t="n"/>
      <c r="M140" s="28">
        <f>IF(L140&lt;&gt;"",DATEDIF(L140,TODAY(),"Y"),"")</f>
        <v/>
      </c>
      <c r="N140" s="28" t="n"/>
      <c r="O140" s="39" t="n"/>
      <c r="P140" s="39" t="n"/>
      <c r="Q140" s="28" t="n"/>
      <c r="R140" s="28" t="n"/>
      <c r="S140" s="28" t="n"/>
      <c r="T140" s="40" t="n"/>
      <c r="U140" s="40">
        <f>IF(T140&lt;&gt;"",T140*12,"")</f>
        <v/>
      </c>
      <c r="V140" s="39" t="n"/>
      <c r="W140" s="28" t="n"/>
      <c r="X140" s="28" t="n"/>
      <c r="Y140" s="28" t="n"/>
      <c r="Z140" s="28" t="n"/>
      <c r="AA140" s="39" t="n"/>
      <c r="AB140" s="39" t="n"/>
      <c r="AC140" s="39" t="n"/>
      <c r="AD140" s="28" t="n"/>
      <c r="AE140" s="28" t="n"/>
      <c r="AF140" s="28" t="n"/>
    </row>
    <row r="141">
      <c r="A141" s="125" t="n">
        <v>132</v>
      </c>
      <c r="B141" s="32" t="n"/>
      <c r="C141" s="32" t="n"/>
      <c r="D141" s="32" t="n"/>
      <c r="E141" s="32" t="n"/>
      <c r="F141" s="32" t="n"/>
      <c r="G141" s="32" t="n"/>
      <c r="H141" s="32" t="n"/>
      <c r="I141" s="32" t="n"/>
      <c r="J141" s="32" t="n"/>
      <c r="K141" s="32" t="n"/>
      <c r="L141" s="41" t="n"/>
      <c r="M141" s="32">
        <f>IF(L141&lt;&gt;"",DATEDIF(L141,TODAY(),"Y"),"")</f>
        <v/>
      </c>
      <c r="N141" s="32" t="n"/>
      <c r="O141" s="41" t="n"/>
      <c r="P141" s="41" t="n"/>
      <c r="Q141" s="32" t="n"/>
      <c r="R141" s="32" t="n"/>
      <c r="S141" s="32" t="n"/>
      <c r="T141" s="42" t="n"/>
      <c r="U141" s="42">
        <f>IF(T141&lt;&gt;"",T141*12,"")</f>
        <v/>
      </c>
      <c r="V141" s="41" t="n"/>
      <c r="W141" s="32" t="n"/>
      <c r="X141" s="32" t="n"/>
      <c r="Y141" s="32" t="n"/>
      <c r="Z141" s="32" t="n"/>
      <c r="AA141" s="41" t="n"/>
      <c r="AB141" s="41" t="n"/>
      <c r="AC141" s="41" t="n"/>
      <c r="AD141" s="32" t="n"/>
      <c r="AE141" s="32" t="n"/>
      <c r="AF141" s="32" t="n"/>
    </row>
    <row r="142">
      <c r="A142" s="123" t="n">
        <v>133</v>
      </c>
      <c r="B142" s="28" t="n"/>
      <c r="C142" s="28" t="n"/>
      <c r="D142" s="28" t="n"/>
      <c r="E142" s="28" t="n"/>
      <c r="F142" s="28" t="n"/>
      <c r="G142" s="28" t="n"/>
      <c r="H142" s="28" t="n"/>
      <c r="I142" s="28" t="n"/>
      <c r="J142" s="28" t="n"/>
      <c r="K142" s="28" t="n"/>
      <c r="L142" s="39" t="n"/>
      <c r="M142" s="28">
        <f>IF(L142&lt;&gt;"",DATEDIF(L142,TODAY(),"Y"),"")</f>
        <v/>
      </c>
      <c r="N142" s="28" t="n"/>
      <c r="O142" s="39" t="n"/>
      <c r="P142" s="39" t="n"/>
      <c r="Q142" s="28" t="n"/>
      <c r="R142" s="28" t="n"/>
      <c r="S142" s="28" t="n"/>
      <c r="T142" s="40" t="n"/>
      <c r="U142" s="40">
        <f>IF(T142&lt;&gt;"",T142*12,"")</f>
        <v/>
      </c>
      <c r="V142" s="39" t="n"/>
      <c r="W142" s="28" t="n"/>
      <c r="X142" s="28" t="n"/>
      <c r="Y142" s="28" t="n"/>
      <c r="Z142" s="28" t="n"/>
      <c r="AA142" s="39" t="n"/>
      <c r="AB142" s="39" t="n"/>
      <c r="AC142" s="39" t="n"/>
      <c r="AD142" s="28" t="n"/>
      <c r="AE142" s="28" t="n"/>
      <c r="AF142" s="28" t="n"/>
    </row>
    <row r="143">
      <c r="A143" s="125" t="n">
        <v>134</v>
      </c>
      <c r="B143" s="32" t="n"/>
      <c r="C143" s="32" t="n"/>
      <c r="D143" s="32" t="n"/>
      <c r="E143" s="32" t="n"/>
      <c r="F143" s="32" t="n"/>
      <c r="G143" s="32" t="n"/>
      <c r="H143" s="32" t="n"/>
      <c r="I143" s="32" t="n"/>
      <c r="J143" s="32" t="n"/>
      <c r="K143" s="32" t="n"/>
      <c r="L143" s="41" t="n"/>
      <c r="M143" s="32">
        <f>IF(L143&lt;&gt;"",DATEDIF(L143,TODAY(),"Y"),"")</f>
        <v/>
      </c>
      <c r="N143" s="32" t="n"/>
      <c r="O143" s="41" t="n"/>
      <c r="P143" s="41" t="n"/>
      <c r="Q143" s="32" t="n"/>
      <c r="R143" s="32" t="n"/>
      <c r="S143" s="32" t="n"/>
      <c r="T143" s="42" t="n"/>
      <c r="U143" s="42">
        <f>IF(T143&lt;&gt;"",T143*12,"")</f>
        <v/>
      </c>
      <c r="V143" s="41" t="n"/>
      <c r="W143" s="32" t="n"/>
      <c r="X143" s="32" t="n"/>
      <c r="Y143" s="32" t="n"/>
      <c r="Z143" s="32" t="n"/>
      <c r="AA143" s="41" t="n"/>
      <c r="AB143" s="41" t="n"/>
      <c r="AC143" s="41" t="n"/>
      <c r="AD143" s="32" t="n"/>
      <c r="AE143" s="32" t="n"/>
      <c r="AF143" s="32" t="n"/>
    </row>
    <row r="144">
      <c r="A144" s="123" t="n">
        <v>135</v>
      </c>
      <c r="B144" s="28" t="n"/>
      <c r="C144" s="28" t="n"/>
      <c r="D144" s="28" t="n"/>
      <c r="E144" s="28" t="n"/>
      <c r="F144" s="28" t="n"/>
      <c r="G144" s="28" t="n"/>
      <c r="H144" s="28" t="n"/>
      <c r="I144" s="28" t="n"/>
      <c r="J144" s="28" t="n"/>
      <c r="K144" s="28" t="n"/>
      <c r="L144" s="39" t="n"/>
      <c r="M144" s="28">
        <f>IF(L144&lt;&gt;"",DATEDIF(L144,TODAY(),"Y"),"")</f>
        <v/>
      </c>
      <c r="N144" s="28" t="n"/>
      <c r="O144" s="39" t="n"/>
      <c r="P144" s="39" t="n"/>
      <c r="Q144" s="28" t="n"/>
      <c r="R144" s="28" t="n"/>
      <c r="S144" s="28" t="n"/>
      <c r="T144" s="40" t="n"/>
      <c r="U144" s="40">
        <f>IF(T144&lt;&gt;"",T144*12,"")</f>
        <v/>
      </c>
      <c r="V144" s="39" t="n"/>
      <c r="W144" s="28" t="n"/>
      <c r="X144" s="28" t="n"/>
      <c r="Y144" s="28" t="n"/>
      <c r="Z144" s="28" t="n"/>
      <c r="AA144" s="39" t="n"/>
      <c r="AB144" s="39" t="n"/>
      <c r="AC144" s="39" t="n"/>
      <c r="AD144" s="28" t="n"/>
      <c r="AE144" s="28" t="n"/>
      <c r="AF144" s="28" t="n"/>
    </row>
    <row r="145">
      <c r="A145" s="125" t="n">
        <v>136</v>
      </c>
      <c r="B145" s="32" t="n"/>
      <c r="C145" s="32" t="n"/>
      <c r="D145" s="32" t="n"/>
      <c r="E145" s="32" t="n"/>
      <c r="F145" s="32" t="n"/>
      <c r="G145" s="32" t="n"/>
      <c r="H145" s="32" t="n"/>
      <c r="I145" s="32" t="n"/>
      <c r="J145" s="32" t="n"/>
      <c r="K145" s="32" t="n"/>
      <c r="L145" s="41" t="n"/>
      <c r="M145" s="32">
        <f>IF(L145&lt;&gt;"",DATEDIF(L145,TODAY(),"Y"),"")</f>
        <v/>
      </c>
      <c r="N145" s="32" t="n"/>
      <c r="O145" s="41" t="n"/>
      <c r="P145" s="41" t="n"/>
      <c r="Q145" s="32" t="n"/>
      <c r="R145" s="32" t="n"/>
      <c r="S145" s="32" t="n"/>
      <c r="T145" s="42" t="n"/>
      <c r="U145" s="42">
        <f>IF(T145&lt;&gt;"",T145*12,"")</f>
        <v/>
      </c>
      <c r="V145" s="41" t="n"/>
      <c r="W145" s="32" t="n"/>
      <c r="X145" s="32" t="n"/>
      <c r="Y145" s="32" t="n"/>
      <c r="Z145" s="32" t="n"/>
      <c r="AA145" s="41" t="n"/>
      <c r="AB145" s="41" t="n"/>
      <c r="AC145" s="41" t="n"/>
      <c r="AD145" s="32" t="n"/>
      <c r="AE145" s="32" t="n"/>
      <c r="AF145" s="32" t="n"/>
    </row>
    <row r="146">
      <c r="A146" s="123" t="n">
        <v>137</v>
      </c>
      <c r="B146" s="28" t="n"/>
      <c r="C146" s="28" t="n"/>
      <c r="D146" s="28" t="n"/>
      <c r="E146" s="28" t="n"/>
      <c r="F146" s="28" t="n"/>
      <c r="G146" s="28" t="n"/>
      <c r="H146" s="28" t="n"/>
      <c r="I146" s="28" t="n"/>
      <c r="J146" s="28" t="n"/>
      <c r="K146" s="28" t="n"/>
      <c r="L146" s="39" t="n"/>
      <c r="M146" s="28">
        <f>IF(L146&lt;&gt;"",DATEDIF(L146,TODAY(),"Y"),"")</f>
        <v/>
      </c>
      <c r="N146" s="28" t="n"/>
      <c r="O146" s="39" t="n"/>
      <c r="P146" s="39" t="n"/>
      <c r="Q146" s="28" t="n"/>
      <c r="R146" s="28" t="n"/>
      <c r="S146" s="28" t="n"/>
      <c r="T146" s="40" t="n"/>
      <c r="U146" s="40">
        <f>IF(T146&lt;&gt;"",T146*12,"")</f>
        <v/>
      </c>
      <c r="V146" s="39" t="n"/>
      <c r="W146" s="28" t="n"/>
      <c r="X146" s="28" t="n"/>
      <c r="Y146" s="28" t="n"/>
      <c r="Z146" s="28" t="n"/>
      <c r="AA146" s="39" t="n"/>
      <c r="AB146" s="39" t="n"/>
      <c r="AC146" s="39" t="n"/>
      <c r="AD146" s="28" t="n"/>
      <c r="AE146" s="28" t="n"/>
      <c r="AF146" s="28" t="n"/>
    </row>
    <row r="147">
      <c r="A147" s="125" t="n">
        <v>138</v>
      </c>
      <c r="B147" s="32" t="n"/>
      <c r="C147" s="32" t="n"/>
      <c r="D147" s="32" t="n"/>
      <c r="E147" s="32" t="n"/>
      <c r="F147" s="32" t="n"/>
      <c r="G147" s="32" t="n"/>
      <c r="H147" s="32" t="n"/>
      <c r="I147" s="32" t="n"/>
      <c r="J147" s="32" t="n"/>
      <c r="K147" s="32" t="n"/>
      <c r="L147" s="41" t="n"/>
      <c r="M147" s="32">
        <f>IF(L147&lt;&gt;"",DATEDIF(L147,TODAY(),"Y"),"")</f>
        <v/>
      </c>
      <c r="N147" s="32" t="n"/>
      <c r="O147" s="41" t="n"/>
      <c r="P147" s="41" t="n"/>
      <c r="Q147" s="32" t="n"/>
      <c r="R147" s="32" t="n"/>
      <c r="S147" s="32" t="n"/>
      <c r="T147" s="42" t="n"/>
      <c r="U147" s="42">
        <f>IF(T147&lt;&gt;"",T147*12,"")</f>
        <v/>
      </c>
      <c r="V147" s="41" t="n"/>
      <c r="W147" s="32" t="n"/>
      <c r="X147" s="32" t="n"/>
      <c r="Y147" s="32" t="n"/>
      <c r="Z147" s="32" t="n"/>
      <c r="AA147" s="41" t="n"/>
      <c r="AB147" s="41" t="n"/>
      <c r="AC147" s="41" t="n"/>
      <c r="AD147" s="32" t="n"/>
      <c r="AE147" s="32" t="n"/>
      <c r="AF147" s="32" t="n"/>
    </row>
    <row r="148">
      <c r="A148" s="123" t="n">
        <v>139</v>
      </c>
      <c r="B148" s="28" t="n"/>
      <c r="C148" s="28" t="n"/>
      <c r="D148" s="28" t="n"/>
      <c r="E148" s="28" t="n"/>
      <c r="F148" s="28" t="n"/>
      <c r="G148" s="28" t="n"/>
      <c r="H148" s="28" t="n"/>
      <c r="I148" s="28" t="n"/>
      <c r="J148" s="28" t="n"/>
      <c r="K148" s="28" t="n"/>
      <c r="L148" s="39" t="n"/>
      <c r="M148" s="28">
        <f>IF(L148&lt;&gt;"",DATEDIF(L148,TODAY(),"Y"),"")</f>
        <v/>
      </c>
      <c r="N148" s="28" t="n"/>
      <c r="O148" s="39" t="n"/>
      <c r="P148" s="39" t="n"/>
      <c r="Q148" s="28" t="n"/>
      <c r="R148" s="28" t="n"/>
      <c r="S148" s="28" t="n"/>
      <c r="T148" s="40" t="n"/>
      <c r="U148" s="40">
        <f>IF(T148&lt;&gt;"",T148*12,"")</f>
        <v/>
      </c>
      <c r="V148" s="39" t="n"/>
      <c r="W148" s="28" t="n"/>
      <c r="X148" s="28" t="n"/>
      <c r="Y148" s="28" t="n"/>
      <c r="Z148" s="28" t="n"/>
      <c r="AA148" s="39" t="n"/>
      <c r="AB148" s="39" t="n"/>
      <c r="AC148" s="39" t="n"/>
      <c r="AD148" s="28" t="n"/>
      <c r="AE148" s="28" t="n"/>
      <c r="AF148" s="28" t="n"/>
    </row>
    <row r="149">
      <c r="A149" s="125" t="n">
        <v>140</v>
      </c>
      <c r="B149" s="32" t="n"/>
      <c r="C149" s="32" t="n"/>
      <c r="D149" s="32" t="n"/>
      <c r="E149" s="32" t="n"/>
      <c r="F149" s="32" t="n"/>
      <c r="G149" s="32" t="n"/>
      <c r="H149" s="32" t="n"/>
      <c r="I149" s="32" t="n"/>
      <c r="J149" s="32" t="n"/>
      <c r="K149" s="32" t="n"/>
      <c r="L149" s="41" t="n"/>
      <c r="M149" s="32">
        <f>IF(L149&lt;&gt;"",DATEDIF(L149,TODAY(),"Y"),"")</f>
        <v/>
      </c>
      <c r="N149" s="32" t="n"/>
      <c r="O149" s="41" t="n"/>
      <c r="P149" s="41" t="n"/>
      <c r="Q149" s="32" t="n"/>
      <c r="R149" s="32" t="n"/>
      <c r="S149" s="32" t="n"/>
      <c r="T149" s="42" t="n"/>
      <c r="U149" s="42">
        <f>IF(T149&lt;&gt;"",T149*12,"")</f>
        <v/>
      </c>
      <c r="V149" s="41" t="n"/>
      <c r="W149" s="32" t="n"/>
      <c r="X149" s="32" t="n"/>
      <c r="Y149" s="32" t="n"/>
      <c r="Z149" s="32" t="n"/>
      <c r="AA149" s="41" t="n"/>
      <c r="AB149" s="41" t="n"/>
      <c r="AC149" s="41" t="n"/>
      <c r="AD149" s="32" t="n"/>
      <c r="AE149" s="32" t="n"/>
      <c r="AF149" s="32" t="n"/>
    </row>
    <row r="150">
      <c r="A150" s="123" t="n">
        <v>141</v>
      </c>
      <c r="B150" s="28" t="n"/>
      <c r="C150" s="28" t="n"/>
      <c r="D150" s="28" t="n"/>
      <c r="E150" s="28" t="n"/>
      <c r="F150" s="28" t="n"/>
      <c r="G150" s="28" t="n"/>
      <c r="H150" s="28" t="n"/>
      <c r="I150" s="28" t="n"/>
      <c r="J150" s="28" t="n"/>
      <c r="K150" s="28" t="n"/>
      <c r="L150" s="39" t="n"/>
      <c r="M150" s="28">
        <f>IF(L150&lt;&gt;"",DATEDIF(L150,TODAY(),"Y"),"")</f>
        <v/>
      </c>
      <c r="N150" s="28" t="n"/>
      <c r="O150" s="39" t="n"/>
      <c r="P150" s="39" t="n"/>
      <c r="Q150" s="28" t="n"/>
      <c r="R150" s="28" t="n"/>
      <c r="S150" s="28" t="n"/>
      <c r="T150" s="40" t="n"/>
      <c r="U150" s="40">
        <f>IF(T150&lt;&gt;"",T150*12,"")</f>
        <v/>
      </c>
      <c r="V150" s="39" t="n"/>
      <c r="W150" s="28" t="n"/>
      <c r="X150" s="28" t="n"/>
      <c r="Y150" s="28" t="n"/>
      <c r="Z150" s="28" t="n"/>
      <c r="AA150" s="39" t="n"/>
      <c r="AB150" s="39" t="n"/>
      <c r="AC150" s="39" t="n"/>
      <c r="AD150" s="28" t="n"/>
      <c r="AE150" s="28" t="n"/>
      <c r="AF150" s="28" t="n"/>
    </row>
    <row r="151">
      <c r="A151" s="125" t="n">
        <v>142</v>
      </c>
      <c r="B151" s="32" t="n"/>
      <c r="C151" s="32" t="n"/>
      <c r="D151" s="32" t="n"/>
      <c r="E151" s="32" t="n"/>
      <c r="F151" s="32" t="n"/>
      <c r="G151" s="32" t="n"/>
      <c r="H151" s="32" t="n"/>
      <c r="I151" s="32" t="n"/>
      <c r="J151" s="32" t="n"/>
      <c r="K151" s="32" t="n"/>
      <c r="L151" s="41" t="n"/>
      <c r="M151" s="32">
        <f>IF(L151&lt;&gt;"",DATEDIF(L151,TODAY(),"Y"),"")</f>
        <v/>
      </c>
      <c r="N151" s="32" t="n"/>
      <c r="O151" s="41" t="n"/>
      <c r="P151" s="41" t="n"/>
      <c r="Q151" s="32" t="n"/>
      <c r="R151" s="32" t="n"/>
      <c r="S151" s="32" t="n"/>
      <c r="T151" s="42" t="n"/>
      <c r="U151" s="42">
        <f>IF(T151&lt;&gt;"",T151*12,"")</f>
        <v/>
      </c>
      <c r="V151" s="41" t="n"/>
      <c r="W151" s="32" t="n"/>
      <c r="X151" s="32" t="n"/>
      <c r="Y151" s="32" t="n"/>
      <c r="Z151" s="32" t="n"/>
      <c r="AA151" s="41" t="n"/>
      <c r="AB151" s="41" t="n"/>
      <c r="AC151" s="41" t="n"/>
      <c r="AD151" s="32" t="n"/>
      <c r="AE151" s="32" t="n"/>
      <c r="AF151" s="32" t="n"/>
    </row>
    <row r="152">
      <c r="A152" s="123" t="n">
        <v>143</v>
      </c>
      <c r="B152" s="28" t="n"/>
      <c r="C152" s="28" t="n"/>
      <c r="D152" s="28" t="n"/>
      <c r="E152" s="28" t="n"/>
      <c r="F152" s="28" t="n"/>
      <c r="G152" s="28" t="n"/>
      <c r="H152" s="28" t="n"/>
      <c r="I152" s="28" t="n"/>
      <c r="J152" s="28" t="n"/>
      <c r="K152" s="28" t="n"/>
      <c r="L152" s="39" t="n"/>
      <c r="M152" s="28">
        <f>IF(L152&lt;&gt;"",DATEDIF(L152,TODAY(),"Y"),"")</f>
        <v/>
      </c>
      <c r="N152" s="28" t="n"/>
      <c r="O152" s="39" t="n"/>
      <c r="P152" s="39" t="n"/>
      <c r="Q152" s="28" t="n"/>
      <c r="R152" s="28" t="n"/>
      <c r="S152" s="28" t="n"/>
      <c r="T152" s="40" t="n"/>
      <c r="U152" s="40">
        <f>IF(T152&lt;&gt;"",T152*12,"")</f>
        <v/>
      </c>
      <c r="V152" s="39" t="n"/>
      <c r="W152" s="28" t="n"/>
      <c r="X152" s="28" t="n"/>
      <c r="Y152" s="28" t="n"/>
      <c r="Z152" s="28" t="n"/>
      <c r="AA152" s="39" t="n"/>
      <c r="AB152" s="39" t="n"/>
      <c r="AC152" s="39" t="n"/>
      <c r="AD152" s="28" t="n"/>
      <c r="AE152" s="28" t="n"/>
      <c r="AF152" s="28" t="n"/>
    </row>
    <row r="153">
      <c r="A153" s="125" t="n">
        <v>144</v>
      </c>
      <c r="B153" s="32" t="n"/>
      <c r="C153" s="32" t="n"/>
      <c r="D153" s="32" t="n"/>
      <c r="E153" s="32" t="n"/>
      <c r="F153" s="32" t="n"/>
      <c r="G153" s="32" t="n"/>
      <c r="H153" s="32" t="n"/>
      <c r="I153" s="32" t="n"/>
      <c r="J153" s="32" t="n"/>
      <c r="K153" s="32" t="n"/>
      <c r="L153" s="41" t="n"/>
      <c r="M153" s="32">
        <f>IF(L153&lt;&gt;"",DATEDIF(L153,TODAY(),"Y"),"")</f>
        <v/>
      </c>
      <c r="N153" s="32" t="n"/>
      <c r="O153" s="41" t="n"/>
      <c r="P153" s="41" t="n"/>
      <c r="Q153" s="32" t="n"/>
      <c r="R153" s="32" t="n"/>
      <c r="S153" s="32" t="n"/>
      <c r="T153" s="42" t="n"/>
      <c r="U153" s="42">
        <f>IF(T153&lt;&gt;"",T153*12,"")</f>
        <v/>
      </c>
      <c r="V153" s="41" t="n"/>
      <c r="W153" s="32" t="n"/>
      <c r="X153" s="32" t="n"/>
      <c r="Y153" s="32" t="n"/>
      <c r="Z153" s="32" t="n"/>
      <c r="AA153" s="41" t="n"/>
      <c r="AB153" s="41" t="n"/>
      <c r="AC153" s="41" t="n"/>
      <c r="AD153" s="32" t="n"/>
      <c r="AE153" s="32" t="n"/>
      <c r="AF153" s="32" t="n"/>
    </row>
    <row r="154">
      <c r="A154" s="123" t="n">
        <v>145</v>
      </c>
      <c r="B154" s="28" t="n"/>
      <c r="C154" s="28" t="n"/>
      <c r="D154" s="28" t="n"/>
      <c r="E154" s="28" t="n"/>
      <c r="F154" s="28" t="n"/>
      <c r="G154" s="28" t="n"/>
      <c r="H154" s="28" t="n"/>
      <c r="I154" s="28" t="n"/>
      <c r="J154" s="28" t="n"/>
      <c r="K154" s="28" t="n"/>
      <c r="L154" s="39" t="n"/>
      <c r="M154" s="28">
        <f>IF(L154&lt;&gt;"",DATEDIF(L154,TODAY(),"Y"),"")</f>
        <v/>
      </c>
      <c r="N154" s="28" t="n"/>
      <c r="O154" s="39" t="n"/>
      <c r="P154" s="39" t="n"/>
      <c r="Q154" s="28" t="n"/>
      <c r="R154" s="28" t="n"/>
      <c r="S154" s="28" t="n"/>
      <c r="T154" s="40" t="n"/>
      <c r="U154" s="40">
        <f>IF(T154&lt;&gt;"",T154*12,"")</f>
        <v/>
      </c>
      <c r="V154" s="39" t="n"/>
      <c r="W154" s="28" t="n"/>
      <c r="X154" s="28" t="n"/>
      <c r="Y154" s="28" t="n"/>
      <c r="Z154" s="28" t="n"/>
      <c r="AA154" s="39" t="n"/>
      <c r="AB154" s="39" t="n"/>
      <c r="AC154" s="39" t="n"/>
      <c r="AD154" s="28" t="n"/>
      <c r="AE154" s="28" t="n"/>
      <c r="AF154" s="28" t="n"/>
    </row>
    <row r="155">
      <c r="A155" s="125" t="n">
        <v>146</v>
      </c>
      <c r="B155" s="32" t="n"/>
      <c r="C155" s="32" t="n"/>
      <c r="D155" s="32" t="n"/>
      <c r="E155" s="32" t="n"/>
      <c r="F155" s="32" t="n"/>
      <c r="G155" s="32" t="n"/>
      <c r="H155" s="32" t="n"/>
      <c r="I155" s="32" t="n"/>
      <c r="J155" s="32" t="n"/>
      <c r="K155" s="32" t="n"/>
      <c r="L155" s="41" t="n"/>
      <c r="M155" s="32">
        <f>IF(L155&lt;&gt;"",DATEDIF(L155,TODAY(),"Y"),"")</f>
        <v/>
      </c>
      <c r="N155" s="32" t="n"/>
      <c r="O155" s="41" t="n"/>
      <c r="P155" s="41" t="n"/>
      <c r="Q155" s="32" t="n"/>
      <c r="R155" s="32" t="n"/>
      <c r="S155" s="32" t="n"/>
      <c r="T155" s="42" t="n"/>
      <c r="U155" s="42">
        <f>IF(T155&lt;&gt;"",T155*12,"")</f>
        <v/>
      </c>
      <c r="V155" s="41" t="n"/>
      <c r="W155" s="32" t="n"/>
      <c r="X155" s="32" t="n"/>
      <c r="Y155" s="32" t="n"/>
      <c r="Z155" s="32" t="n"/>
      <c r="AA155" s="41" t="n"/>
      <c r="AB155" s="41" t="n"/>
      <c r="AC155" s="41" t="n"/>
      <c r="AD155" s="32" t="n"/>
      <c r="AE155" s="32" t="n"/>
      <c r="AF155" s="32" t="n"/>
    </row>
    <row r="156">
      <c r="A156" s="123" t="n">
        <v>147</v>
      </c>
      <c r="B156" s="28" t="n"/>
      <c r="C156" s="28" t="n"/>
      <c r="D156" s="28" t="n"/>
      <c r="E156" s="28" t="n"/>
      <c r="F156" s="28" t="n"/>
      <c r="G156" s="28" t="n"/>
      <c r="H156" s="28" t="n"/>
      <c r="I156" s="28" t="n"/>
      <c r="J156" s="28" t="n"/>
      <c r="K156" s="28" t="n"/>
      <c r="L156" s="39" t="n"/>
      <c r="M156" s="28">
        <f>IF(L156&lt;&gt;"",DATEDIF(L156,TODAY(),"Y"),"")</f>
        <v/>
      </c>
      <c r="N156" s="28" t="n"/>
      <c r="O156" s="39" t="n"/>
      <c r="P156" s="39" t="n"/>
      <c r="Q156" s="28" t="n"/>
      <c r="R156" s="28" t="n"/>
      <c r="S156" s="28" t="n"/>
      <c r="T156" s="40" t="n"/>
      <c r="U156" s="40">
        <f>IF(T156&lt;&gt;"",T156*12,"")</f>
        <v/>
      </c>
      <c r="V156" s="39" t="n"/>
      <c r="W156" s="28" t="n"/>
      <c r="X156" s="28" t="n"/>
      <c r="Y156" s="28" t="n"/>
      <c r="Z156" s="28" t="n"/>
      <c r="AA156" s="39" t="n"/>
      <c r="AB156" s="39" t="n"/>
      <c r="AC156" s="39" t="n"/>
      <c r="AD156" s="28" t="n"/>
      <c r="AE156" s="28" t="n"/>
      <c r="AF156" s="28" t="n"/>
    </row>
    <row r="157">
      <c r="A157" s="125" t="n">
        <v>148</v>
      </c>
      <c r="B157" s="32" t="n"/>
      <c r="C157" s="32" t="n"/>
      <c r="D157" s="32" t="n"/>
      <c r="E157" s="32" t="n"/>
      <c r="F157" s="32" t="n"/>
      <c r="G157" s="32" t="n"/>
      <c r="H157" s="32" t="n"/>
      <c r="I157" s="32" t="n"/>
      <c r="J157" s="32" t="n"/>
      <c r="K157" s="32" t="n"/>
      <c r="L157" s="41" t="n"/>
      <c r="M157" s="32">
        <f>IF(L157&lt;&gt;"",DATEDIF(L157,TODAY(),"Y"),"")</f>
        <v/>
      </c>
      <c r="N157" s="32" t="n"/>
      <c r="O157" s="41" t="n"/>
      <c r="P157" s="41" t="n"/>
      <c r="Q157" s="32" t="n"/>
      <c r="R157" s="32" t="n"/>
      <c r="S157" s="32" t="n"/>
      <c r="T157" s="42" t="n"/>
      <c r="U157" s="42">
        <f>IF(T157&lt;&gt;"",T157*12,"")</f>
        <v/>
      </c>
      <c r="V157" s="41" t="n"/>
      <c r="W157" s="32" t="n"/>
      <c r="X157" s="32" t="n"/>
      <c r="Y157" s="32" t="n"/>
      <c r="Z157" s="32" t="n"/>
      <c r="AA157" s="41" t="n"/>
      <c r="AB157" s="41" t="n"/>
      <c r="AC157" s="41" t="n"/>
      <c r="AD157" s="32" t="n"/>
      <c r="AE157" s="32" t="n"/>
      <c r="AF157" s="32" t="n"/>
    </row>
    <row r="158">
      <c r="A158" s="123" t="n">
        <v>149</v>
      </c>
      <c r="B158" s="28" t="n"/>
      <c r="C158" s="28" t="n"/>
      <c r="D158" s="28" t="n"/>
      <c r="E158" s="28" t="n"/>
      <c r="F158" s="28" t="n"/>
      <c r="G158" s="28" t="n"/>
      <c r="H158" s="28" t="n"/>
      <c r="I158" s="28" t="n"/>
      <c r="J158" s="28" t="n"/>
      <c r="K158" s="28" t="n"/>
      <c r="L158" s="39" t="n"/>
      <c r="M158" s="28">
        <f>IF(L158&lt;&gt;"",DATEDIF(L158,TODAY(),"Y"),"")</f>
        <v/>
      </c>
      <c r="N158" s="28" t="n"/>
      <c r="O158" s="39" t="n"/>
      <c r="P158" s="39" t="n"/>
      <c r="Q158" s="28" t="n"/>
      <c r="R158" s="28" t="n"/>
      <c r="S158" s="28" t="n"/>
      <c r="T158" s="40" t="n"/>
      <c r="U158" s="40">
        <f>IF(T158&lt;&gt;"",T158*12,"")</f>
        <v/>
      </c>
      <c r="V158" s="39" t="n"/>
      <c r="W158" s="28" t="n"/>
      <c r="X158" s="28" t="n"/>
      <c r="Y158" s="28" t="n"/>
      <c r="Z158" s="28" t="n"/>
      <c r="AA158" s="39" t="n"/>
      <c r="AB158" s="39" t="n"/>
      <c r="AC158" s="39" t="n"/>
      <c r="AD158" s="28" t="n"/>
      <c r="AE158" s="28" t="n"/>
      <c r="AF158" s="28" t="n"/>
    </row>
    <row r="159">
      <c r="A159" s="125" t="n">
        <v>150</v>
      </c>
      <c r="B159" s="32" t="n"/>
      <c r="C159" s="32" t="n"/>
      <c r="D159" s="32" t="n"/>
      <c r="E159" s="32" t="n"/>
      <c r="F159" s="32" t="n"/>
      <c r="G159" s="32" t="n"/>
      <c r="H159" s="32" t="n"/>
      <c r="I159" s="32" t="n"/>
      <c r="J159" s="32" t="n"/>
      <c r="K159" s="32" t="n"/>
      <c r="L159" s="41" t="n"/>
      <c r="M159" s="32">
        <f>IF(L159&lt;&gt;"",DATEDIF(L159,TODAY(),"Y"),"")</f>
        <v/>
      </c>
      <c r="N159" s="32" t="n"/>
      <c r="O159" s="41" t="n"/>
      <c r="P159" s="41" t="n"/>
      <c r="Q159" s="32" t="n"/>
      <c r="R159" s="32" t="n"/>
      <c r="S159" s="32" t="n"/>
      <c r="T159" s="42" t="n"/>
      <c r="U159" s="42">
        <f>IF(T159&lt;&gt;"",T159*12,"")</f>
        <v/>
      </c>
      <c r="V159" s="41" t="n"/>
      <c r="W159" s="32" t="n"/>
      <c r="X159" s="32" t="n"/>
      <c r="Y159" s="32" t="n"/>
      <c r="Z159" s="32" t="n"/>
      <c r="AA159" s="41" t="n"/>
      <c r="AB159" s="41" t="n"/>
      <c r="AC159" s="41" t="n"/>
      <c r="AD159" s="32" t="n"/>
      <c r="AE159" s="32" t="n"/>
      <c r="AF159" s="32" t="n"/>
    </row>
    <row r="160">
      <c r="A160" s="123" t="n">
        <v>151</v>
      </c>
      <c r="B160" s="28" t="n"/>
      <c r="C160" s="28" t="n"/>
      <c r="D160" s="28" t="n"/>
      <c r="E160" s="28" t="n"/>
      <c r="F160" s="28" t="n"/>
      <c r="G160" s="28" t="n"/>
      <c r="H160" s="28" t="n"/>
      <c r="I160" s="28" t="n"/>
      <c r="J160" s="28" t="n"/>
      <c r="K160" s="28" t="n"/>
      <c r="L160" s="39" t="n"/>
      <c r="M160" s="28">
        <f>IF(L160&lt;&gt;"",DATEDIF(L160,TODAY(),"Y"),"")</f>
        <v/>
      </c>
      <c r="N160" s="28" t="n"/>
      <c r="O160" s="39" t="n"/>
      <c r="P160" s="39" t="n"/>
      <c r="Q160" s="28" t="n"/>
      <c r="R160" s="28" t="n"/>
      <c r="S160" s="28" t="n"/>
      <c r="T160" s="40" t="n"/>
      <c r="U160" s="40">
        <f>IF(T160&lt;&gt;"",T160*12,"")</f>
        <v/>
      </c>
      <c r="V160" s="39" t="n"/>
      <c r="W160" s="28" t="n"/>
      <c r="X160" s="28" t="n"/>
      <c r="Y160" s="28" t="n"/>
      <c r="Z160" s="28" t="n"/>
      <c r="AA160" s="39" t="n"/>
      <c r="AB160" s="39" t="n"/>
      <c r="AC160" s="39" t="n"/>
      <c r="AD160" s="28" t="n"/>
      <c r="AE160" s="28" t="n"/>
      <c r="AF160" s="28" t="n"/>
    </row>
    <row r="161">
      <c r="A161" s="125" t="n">
        <v>152</v>
      </c>
      <c r="B161" s="32" t="n"/>
      <c r="C161" s="32" t="n"/>
      <c r="D161" s="32" t="n"/>
      <c r="E161" s="32" t="n"/>
      <c r="F161" s="32" t="n"/>
      <c r="G161" s="32" t="n"/>
      <c r="H161" s="32" t="n"/>
      <c r="I161" s="32" t="n"/>
      <c r="J161" s="32" t="n"/>
      <c r="K161" s="32" t="n"/>
      <c r="L161" s="41" t="n"/>
      <c r="M161" s="32">
        <f>IF(L161&lt;&gt;"",DATEDIF(L161,TODAY(),"Y"),"")</f>
        <v/>
      </c>
      <c r="N161" s="32" t="n"/>
      <c r="O161" s="41" t="n"/>
      <c r="P161" s="41" t="n"/>
      <c r="Q161" s="32" t="n"/>
      <c r="R161" s="32" t="n"/>
      <c r="S161" s="32" t="n"/>
      <c r="T161" s="42" t="n"/>
      <c r="U161" s="42">
        <f>IF(T161&lt;&gt;"",T161*12,"")</f>
        <v/>
      </c>
      <c r="V161" s="41" t="n"/>
      <c r="W161" s="32" t="n"/>
      <c r="X161" s="32" t="n"/>
      <c r="Y161" s="32" t="n"/>
      <c r="Z161" s="32" t="n"/>
      <c r="AA161" s="41" t="n"/>
      <c r="AB161" s="41" t="n"/>
      <c r="AC161" s="41" t="n"/>
      <c r="AD161" s="32" t="n"/>
      <c r="AE161" s="32" t="n"/>
      <c r="AF161" s="32" t="n"/>
    </row>
    <row r="162">
      <c r="A162" s="123" t="n">
        <v>153</v>
      </c>
      <c r="B162" s="28" t="n"/>
      <c r="C162" s="28" t="n"/>
      <c r="D162" s="28" t="n"/>
      <c r="E162" s="28" t="n"/>
      <c r="F162" s="28" t="n"/>
      <c r="G162" s="28" t="n"/>
      <c r="H162" s="28" t="n"/>
      <c r="I162" s="28" t="n"/>
      <c r="J162" s="28" t="n"/>
      <c r="K162" s="28" t="n"/>
      <c r="L162" s="39" t="n"/>
      <c r="M162" s="28">
        <f>IF(L162&lt;&gt;"",DATEDIF(L162,TODAY(),"Y"),"")</f>
        <v/>
      </c>
      <c r="N162" s="28" t="n"/>
      <c r="O162" s="39" t="n"/>
      <c r="P162" s="39" t="n"/>
      <c r="Q162" s="28" t="n"/>
      <c r="R162" s="28" t="n"/>
      <c r="S162" s="28" t="n"/>
      <c r="T162" s="40" t="n"/>
      <c r="U162" s="40">
        <f>IF(T162&lt;&gt;"",T162*12,"")</f>
        <v/>
      </c>
      <c r="V162" s="39" t="n"/>
      <c r="W162" s="28" t="n"/>
      <c r="X162" s="28" t="n"/>
      <c r="Y162" s="28" t="n"/>
      <c r="Z162" s="28" t="n"/>
      <c r="AA162" s="39" t="n"/>
      <c r="AB162" s="39" t="n"/>
      <c r="AC162" s="39" t="n"/>
      <c r="AD162" s="28" t="n"/>
      <c r="AE162" s="28" t="n"/>
      <c r="AF162" s="28" t="n"/>
    </row>
    <row r="163">
      <c r="A163" s="125" t="n">
        <v>154</v>
      </c>
      <c r="B163" s="32" t="n"/>
      <c r="C163" s="32" t="n"/>
      <c r="D163" s="32" t="n"/>
      <c r="E163" s="32" t="n"/>
      <c r="F163" s="32" t="n"/>
      <c r="G163" s="32" t="n"/>
      <c r="H163" s="32" t="n"/>
      <c r="I163" s="32" t="n"/>
      <c r="J163" s="32" t="n"/>
      <c r="K163" s="32" t="n"/>
      <c r="L163" s="41" t="n"/>
      <c r="M163" s="32">
        <f>IF(L163&lt;&gt;"",DATEDIF(L163,TODAY(),"Y"),"")</f>
        <v/>
      </c>
      <c r="N163" s="32" t="n"/>
      <c r="O163" s="41" t="n"/>
      <c r="P163" s="41" t="n"/>
      <c r="Q163" s="32" t="n"/>
      <c r="R163" s="32" t="n"/>
      <c r="S163" s="32" t="n"/>
      <c r="T163" s="42" t="n"/>
      <c r="U163" s="42">
        <f>IF(T163&lt;&gt;"",T163*12,"")</f>
        <v/>
      </c>
      <c r="V163" s="41" t="n"/>
      <c r="W163" s="32" t="n"/>
      <c r="X163" s="32" t="n"/>
      <c r="Y163" s="32" t="n"/>
      <c r="Z163" s="32" t="n"/>
      <c r="AA163" s="41" t="n"/>
      <c r="AB163" s="41" t="n"/>
      <c r="AC163" s="41" t="n"/>
      <c r="AD163" s="32" t="n"/>
      <c r="AE163" s="32" t="n"/>
      <c r="AF163" s="32" t="n"/>
    </row>
    <row r="164">
      <c r="A164" s="123" t="n">
        <v>155</v>
      </c>
      <c r="B164" s="28" t="n"/>
      <c r="C164" s="28" t="n"/>
      <c r="D164" s="28" t="n"/>
      <c r="E164" s="28" t="n"/>
      <c r="F164" s="28" t="n"/>
      <c r="G164" s="28" t="n"/>
      <c r="H164" s="28" t="n"/>
      <c r="I164" s="28" t="n"/>
      <c r="J164" s="28" t="n"/>
      <c r="K164" s="28" t="n"/>
      <c r="L164" s="39" t="n"/>
      <c r="M164" s="28">
        <f>IF(L164&lt;&gt;"",DATEDIF(L164,TODAY(),"Y"),"")</f>
        <v/>
      </c>
      <c r="N164" s="28" t="n"/>
      <c r="O164" s="39" t="n"/>
      <c r="P164" s="39" t="n"/>
      <c r="Q164" s="28" t="n"/>
      <c r="R164" s="28" t="n"/>
      <c r="S164" s="28" t="n"/>
      <c r="T164" s="40" t="n"/>
      <c r="U164" s="40">
        <f>IF(T164&lt;&gt;"",T164*12,"")</f>
        <v/>
      </c>
      <c r="V164" s="39" t="n"/>
      <c r="W164" s="28" t="n"/>
      <c r="X164" s="28" t="n"/>
      <c r="Y164" s="28" t="n"/>
      <c r="Z164" s="28" t="n"/>
      <c r="AA164" s="39" t="n"/>
      <c r="AB164" s="39" t="n"/>
      <c r="AC164" s="39" t="n"/>
      <c r="AD164" s="28" t="n"/>
      <c r="AE164" s="28" t="n"/>
      <c r="AF164" s="28" t="n"/>
    </row>
    <row r="165">
      <c r="A165" s="125" t="n">
        <v>156</v>
      </c>
      <c r="B165" s="32" t="n"/>
      <c r="C165" s="32" t="n"/>
      <c r="D165" s="32" t="n"/>
      <c r="E165" s="32" t="n"/>
      <c r="F165" s="32" t="n"/>
      <c r="G165" s="32" t="n"/>
      <c r="H165" s="32" t="n"/>
      <c r="I165" s="32" t="n"/>
      <c r="J165" s="32" t="n"/>
      <c r="K165" s="32" t="n"/>
      <c r="L165" s="41" t="n"/>
      <c r="M165" s="32">
        <f>IF(L165&lt;&gt;"",DATEDIF(L165,TODAY(),"Y"),"")</f>
        <v/>
      </c>
      <c r="N165" s="32" t="n"/>
      <c r="O165" s="41" t="n"/>
      <c r="P165" s="41" t="n"/>
      <c r="Q165" s="32" t="n"/>
      <c r="R165" s="32" t="n"/>
      <c r="S165" s="32" t="n"/>
      <c r="T165" s="42" t="n"/>
      <c r="U165" s="42">
        <f>IF(T165&lt;&gt;"",T165*12,"")</f>
        <v/>
      </c>
      <c r="V165" s="41" t="n"/>
      <c r="W165" s="32" t="n"/>
      <c r="X165" s="32" t="n"/>
      <c r="Y165" s="32" t="n"/>
      <c r="Z165" s="32" t="n"/>
      <c r="AA165" s="41" t="n"/>
      <c r="AB165" s="41" t="n"/>
      <c r="AC165" s="41" t="n"/>
      <c r="AD165" s="32" t="n"/>
      <c r="AE165" s="32" t="n"/>
      <c r="AF165" s="32" t="n"/>
    </row>
    <row r="166">
      <c r="A166" s="123" t="n">
        <v>157</v>
      </c>
      <c r="B166" s="28" t="n"/>
      <c r="C166" s="28" t="n"/>
      <c r="D166" s="28" t="n"/>
      <c r="E166" s="28" t="n"/>
      <c r="F166" s="28" t="n"/>
      <c r="G166" s="28" t="n"/>
      <c r="H166" s="28" t="n"/>
      <c r="I166" s="28" t="n"/>
      <c r="J166" s="28" t="n"/>
      <c r="K166" s="28" t="n"/>
      <c r="L166" s="39" t="n"/>
      <c r="M166" s="28">
        <f>IF(L166&lt;&gt;"",DATEDIF(L166,TODAY(),"Y"),"")</f>
        <v/>
      </c>
      <c r="N166" s="28" t="n"/>
      <c r="O166" s="39" t="n"/>
      <c r="P166" s="39" t="n"/>
      <c r="Q166" s="28" t="n"/>
      <c r="R166" s="28" t="n"/>
      <c r="S166" s="28" t="n"/>
      <c r="T166" s="40" t="n"/>
      <c r="U166" s="40">
        <f>IF(T166&lt;&gt;"",T166*12,"")</f>
        <v/>
      </c>
      <c r="V166" s="39" t="n"/>
      <c r="W166" s="28" t="n"/>
      <c r="X166" s="28" t="n"/>
      <c r="Y166" s="28" t="n"/>
      <c r="Z166" s="28" t="n"/>
      <c r="AA166" s="39" t="n"/>
      <c r="AB166" s="39" t="n"/>
      <c r="AC166" s="39" t="n"/>
      <c r="AD166" s="28" t="n"/>
      <c r="AE166" s="28" t="n"/>
      <c r="AF166" s="28" t="n"/>
    </row>
    <row r="167">
      <c r="A167" s="125" t="n">
        <v>158</v>
      </c>
      <c r="B167" s="32" t="n"/>
      <c r="C167" s="32" t="n"/>
      <c r="D167" s="32" t="n"/>
      <c r="E167" s="32" t="n"/>
      <c r="F167" s="32" t="n"/>
      <c r="G167" s="32" t="n"/>
      <c r="H167" s="32" t="n"/>
      <c r="I167" s="32" t="n"/>
      <c r="J167" s="32" t="n"/>
      <c r="K167" s="32" t="n"/>
      <c r="L167" s="41" t="n"/>
      <c r="M167" s="32">
        <f>IF(L167&lt;&gt;"",DATEDIF(L167,TODAY(),"Y"),"")</f>
        <v/>
      </c>
      <c r="N167" s="32" t="n"/>
      <c r="O167" s="41" t="n"/>
      <c r="P167" s="41" t="n"/>
      <c r="Q167" s="32" t="n"/>
      <c r="R167" s="32" t="n"/>
      <c r="S167" s="32" t="n"/>
      <c r="T167" s="42" t="n"/>
      <c r="U167" s="42">
        <f>IF(T167&lt;&gt;"",T167*12,"")</f>
        <v/>
      </c>
      <c r="V167" s="41" t="n"/>
      <c r="W167" s="32" t="n"/>
      <c r="X167" s="32" t="n"/>
      <c r="Y167" s="32" t="n"/>
      <c r="Z167" s="32" t="n"/>
      <c r="AA167" s="41" t="n"/>
      <c r="AB167" s="41" t="n"/>
      <c r="AC167" s="41" t="n"/>
      <c r="AD167" s="32" t="n"/>
      <c r="AE167" s="32" t="n"/>
      <c r="AF167" s="32" t="n"/>
    </row>
    <row r="168">
      <c r="A168" s="123" t="n">
        <v>159</v>
      </c>
      <c r="B168" s="28" t="n"/>
      <c r="C168" s="28" t="n"/>
      <c r="D168" s="28" t="n"/>
      <c r="E168" s="28" t="n"/>
      <c r="F168" s="28" t="n"/>
      <c r="G168" s="28" t="n"/>
      <c r="H168" s="28" t="n"/>
      <c r="I168" s="28" t="n"/>
      <c r="J168" s="28" t="n"/>
      <c r="K168" s="28" t="n"/>
      <c r="L168" s="39" t="n"/>
      <c r="M168" s="28">
        <f>IF(L168&lt;&gt;"",DATEDIF(L168,TODAY(),"Y"),"")</f>
        <v/>
      </c>
      <c r="N168" s="28" t="n"/>
      <c r="O168" s="39" t="n"/>
      <c r="P168" s="39" t="n"/>
      <c r="Q168" s="28" t="n"/>
      <c r="R168" s="28" t="n"/>
      <c r="S168" s="28" t="n"/>
      <c r="T168" s="40" t="n"/>
      <c r="U168" s="40">
        <f>IF(T168&lt;&gt;"",T168*12,"")</f>
        <v/>
      </c>
      <c r="V168" s="39" t="n"/>
      <c r="W168" s="28" t="n"/>
      <c r="X168" s="28" t="n"/>
      <c r="Y168" s="28" t="n"/>
      <c r="Z168" s="28" t="n"/>
      <c r="AA168" s="39" t="n"/>
      <c r="AB168" s="39" t="n"/>
      <c r="AC168" s="39" t="n"/>
      <c r="AD168" s="28" t="n"/>
      <c r="AE168" s="28" t="n"/>
      <c r="AF168" s="28" t="n"/>
    </row>
    <row r="169">
      <c r="A169" s="125" t="n">
        <v>160</v>
      </c>
      <c r="B169" s="32" t="n"/>
      <c r="C169" s="32" t="n"/>
      <c r="D169" s="32" t="n"/>
      <c r="E169" s="32" t="n"/>
      <c r="F169" s="32" t="n"/>
      <c r="G169" s="32" t="n"/>
      <c r="H169" s="32" t="n"/>
      <c r="I169" s="32" t="n"/>
      <c r="J169" s="32" t="n"/>
      <c r="K169" s="32" t="n"/>
      <c r="L169" s="41" t="n"/>
      <c r="M169" s="32">
        <f>IF(L169&lt;&gt;"",DATEDIF(L169,TODAY(),"Y"),"")</f>
        <v/>
      </c>
      <c r="N169" s="32" t="n"/>
      <c r="O169" s="41" t="n"/>
      <c r="P169" s="41" t="n"/>
      <c r="Q169" s="32" t="n"/>
      <c r="R169" s="32" t="n"/>
      <c r="S169" s="32" t="n"/>
      <c r="T169" s="42" t="n"/>
      <c r="U169" s="42">
        <f>IF(T169&lt;&gt;"",T169*12,"")</f>
        <v/>
      </c>
      <c r="V169" s="41" t="n"/>
      <c r="W169" s="32" t="n"/>
      <c r="X169" s="32" t="n"/>
      <c r="Y169" s="32" t="n"/>
      <c r="Z169" s="32" t="n"/>
      <c r="AA169" s="41" t="n"/>
      <c r="AB169" s="41" t="n"/>
      <c r="AC169" s="41" t="n"/>
      <c r="AD169" s="32" t="n"/>
      <c r="AE169" s="32" t="n"/>
      <c r="AF169" s="32" t="n"/>
    </row>
    <row r="170">
      <c r="A170" s="123" t="n">
        <v>161</v>
      </c>
      <c r="B170" s="28" t="n"/>
      <c r="C170" s="28" t="n"/>
      <c r="D170" s="28" t="n"/>
      <c r="E170" s="28" t="n"/>
      <c r="F170" s="28" t="n"/>
      <c r="G170" s="28" t="n"/>
      <c r="H170" s="28" t="n"/>
      <c r="I170" s="28" t="n"/>
      <c r="J170" s="28" t="n"/>
      <c r="K170" s="28" t="n"/>
      <c r="L170" s="39" t="n"/>
      <c r="M170" s="28">
        <f>IF(L170&lt;&gt;"",DATEDIF(L170,TODAY(),"Y"),"")</f>
        <v/>
      </c>
      <c r="N170" s="28" t="n"/>
      <c r="O170" s="39" t="n"/>
      <c r="P170" s="39" t="n"/>
      <c r="Q170" s="28" t="n"/>
      <c r="R170" s="28" t="n"/>
      <c r="S170" s="28" t="n"/>
      <c r="T170" s="40" t="n"/>
      <c r="U170" s="40">
        <f>IF(T170&lt;&gt;"",T170*12,"")</f>
        <v/>
      </c>
      <c r="V170" s="39" t="n"/>
      <c r="W170" s="28" t="n"/>
      <c r="X170" s="28" t="n"/>
      <c r="Y170" s="28" t="n"/>
      <c r="Z170" s="28" t="n"/>
      <c r="AA170" s="39" t="n"/>
      <c r="AB170" s="39" t="n"/>
      <c r="AC170" s="39" t="n"/>
      <c r="AD170" s="28" t="n"/>
      <c r="AE170" s="28" t="n"/>
      <c r="AF170" s="28" t="n"/>
    </row>
    <row r="171">
      <c r="A171" s="125" t="n">
        <v>162</v>
      </c>
      <c r="B171" s="32" t="n"/>
      <c r="C171" s="32" t="n"/>
      <c r="D171" s="32" t="n"/>
      <c r="E171" s="32" t="n"/>
      <c r="F171" s="32" t="n"/>
      <c r="G171" s="32" t="n"/>
      <c r="H171" s="32" t="n"/>
      <c r="I171" s="32" t="n"/>
      <c r="J171" s="32" t="n"/>
      <c r="K171" s="32" t="n"/>
      <c r="L171" s="41" t="n"/>
      <c r="M171" s="32">
        <f>IF(L171&lt;&gt;"",DATEDIF(L171,TODAY(),"Y"),"")</f>
        <v/>
      </c>
      <c r="N171" s="32" t="n"/>
      <c r="O171" s="41" t="n"/>
      <c r="P171" s="41" t="n"/>
      <c r="Q171" s="32" t="n"/>
      <c r="R171" s="32" t="n"/>
      <c r="S171" s="32" t="n"/>
      <c r="T171" s="42" t="n"/>
      <c r="U171" s="42">
        <f>IF(T171&lt;&gt;"",T171*12,"")</f>
        <v/>
      </c>
      <c r="V171" s="41" t="n"/>
      <c r="W171" s="32" t="n"/>
      <c r="X171" s="32" t="n"/>
      <c r="Y171" s="32" t="n"/>
      <c r="Z171" s="32" t="n"/>
      <c r="AA171" s="41" t="n"/>
      <c r="AB171" s="41" t="n"/>
      <c r="AC171" s="41" t="n"/>
      <c r="AD171" s="32" t="n"/>
      <c r="AE171" s="32" t="n"/>
      <c r="AF171" s="32" t="n"/>
    </row>
    <row r="172">
      <c r="A172" s="123" t="n">
        <v>163</v>
      </c>
      <c r="B172" s="28" t="n"/>
      <c r="C172" s="28" t="n"/>
      <c r="D172" s="28" t="n"/>
      <c r="E172" s="28" t="n"/>
      <c r="F172" s="28" t="n"/>
      <c r="G172" s="28" t="n"/>
      <c r="H172" s="28" t="n"/>
      <c r="I172" s="28" t="n"/>
      <c r="J172" s="28" t="n"/>
      <c r="K172" s="28" t="n"/>
      <c r="L172" s="39" t="n"/>
      <c r="M172" s="28">
        <f>IF(L172&lt;&gt;"",DATEDIF(L172,TODAY(),"Y"),"")</f>
        <v/>
      </c>
      <c r="N172" s="28" t="n"/>
      <c r="O172" s="39" t="n"/>
      <c r="P172" s="39" t="n"/>
      <c r="Q172" s="28" t="n"/>
      <c r="R172" s="28" t="n"/>
      <c r="S172" s="28" t="n"/>
      <c r="T172" s="40" t="n"/>
      <c r="U172" s="40">
        <f>IF(T172&lt;&gt;"",T172*12,"")</f>
        <v/>
      </c>
      <c r="V172" s="39" t="n"/>
      <c r="W172" s="28" t="n"/>
      <c r="X172" s="28" t="n"/>
      <c r="Y172" s="28" t="n"/>
      <c r="Z172" s="28" t="n"/>
      <c r="AA172" s="39" t="n"/>
      <c r="AB172" s="39" t="n"/>
      <c r="AC172" s="39" t="n"/>
      <c r="AD172" s="28" t="n"/>
      <c r="AE172" s="28" t="n"/>
      <c r="AF172" s="28" t="n"/>
    </row>
    <row r="173">
      <c r="A173" s="125" t="n">
        <v>164</v>
      </c>
      <c r="B173" s="32" t="n"/>
      <c r="C173" s="32" t="n"/>
      <c r="D173" s="32" t="n"/>
      <c r="E173" s="32" t="n"/>
      <c r="F173" s="32" t="n"/>
      <c r="G173" s="32" t="n"/>
      <c r="H173" s="32" t="n"/>
      <c r="I173" s="32" t="n"/>
      <c r="J173" s="32" t="n"/>
      <c r="K173" s="32" t="n"/>
      <c r="L173" s="41" t="n"/>
      <c r="M173" s="32">
        <f>IF(L173&lt;&gt;"",DATEDIF(L173,TODAY(),"Y"),"")</f>
        <v/>
      </c>
      <c r="N173" s="32" t="n"/>
      <c r="O173" s="41" t="n"/>
      <c r="P173" s="41" t="n"/>
      <c r="Q173" s="32" t="n"/>
      <c r="R173" s="32" t="n"/>
      <c r="S173" s="32" t="n"/>
      <c r="T173" s="42" t="n"/>
      <c r="U173" s="42">
        <f>IF(T173&lt;&gt;"",T173*12,"")</f>
        <v/>
      </c>
      <c r="V173" s="41" t="n"/>
      <c r="W173" s="32" t="n"/>
      <c r="X173" s="32" t="n"/>
      <c r="Y173" s="32" t="n"/>
      <c r="Z173" s="32" t="n"/>
      <c r="AA173" s="41" t="n"/>
      <c r="AB173" s="41" t="n"/>
      <c r="AC173" s="41" t="n"/>
      <c r="AD173" s="32" t="n"/>
      <c r="AE173" s="32" t="n"/>
      <c r="AF173" s="32" t="n"/>
    </row>
    <row r="174">
      <c r="A174" s="123" t="n">
        <v>165</v>
      </c>
      <c r="B174" s="28" t="n"/>
      <c r="C174" s="28" t="n"/>
      <c r="D174" s="28" t="n"/>
      <c r="E174" s="28" t="n"/>
      <c r="F174" s="28" t="n"/>
      <c r="G174" s="28" t="n"/>
      <c r="H174" s="28" t="n"/>
      <c r="I174" s="28" t="n"/>
      <c r="J174" s="28" t="n"/>
      <c r="K174" s="28" t="n"/>
      <c r="L174" s="39" t="n"/>
      <c r="M174" s="28">
        <f>IF(L174&lt;&gt;"",DATEDIF(L174,TODAY(),"Y"),"")</f>
        <v/>
      </c>
      <c r="N174" s="28" t="n"/>
      <c r="O174" s="39" t="n"/>
      <c r="P174" s="39" t="n"/>
      <c r="Q174" s="28" t="n"/>
      <c r="R174" s="28" t="n"/>
      <c r="S174" s="28" t="n"/>
      <c r="T174" s="40" t="n"/>
      <c r="U174" s="40">
        <f>IF(T174&lt;&gt;"",T174*12,"")</f>
        <v/>
      </c>
      <c r="V174" s="39" t="n"/>
      <c r="W174" s="28" t="n"/>
      <c r="X174" s="28" t="n"/>
      <c r="Y174" s="28" t="n"/>
      <c r="Z174" s="28" t="n"/>
      <c r="AA174" s="39" t="n"/>
      <c r="AB174" s="39" t="n"/>
      <c r="AC174" s="39" t="n"/>
      <c r="AD174" s="28" t="n"/>
      <c r="AE174" s="28" t="n"/>
      <c r="AF174" s="28" t="n"/>
    </row>
    <row r="175">
      <c r="A175" s="125" t="n">
        <v>166</v>
      </c>
      <c r="B175" s="32" t="n"/>
      <c r="C175" s="32" t="n"/>
      <c r="D175" s="32" t="n"/>
      <c r="E175" s="32" t="n"/>
      <c r="F175" s="32" t="n"/>
      <c r="G175" s="32" t="n"/>
      <c r="H175" s="32" t="n"/>
      <c r="I175" s="32" t="n"/>
      <c r="J175" s="32" t="n"/>
      <c r="K175" s="32" t="n"/>
      <c r="L175" s="41" t="n"/>
      <c r="M175" s="32">
        <f>IF(L175&lt;&gt;"",DATEDIF(L175,TODAY(),"Y"),"")</f>
        <v/>
      </c>
      <c r="N175" s="32" t="n"/>
      <c r="O175" s="41" t="n"/>
      <c r="P175" s="41" t="n"/>
      <c r="Q175" s="32" t="n"/>
      <c r="R175" s="32" t="n"/>
      <c r="S175" s="32" t="n"/>
      <c r="T175" s="42" t="n"/>
      <c r="U175" s="42">
        <f>IF(T175&lt;&gt;"",T175*12,"")</f>
        <v/>
      </c>
      <c r="V175" s="41" t="n"/>
      <c r="W175" s="32" t="n"/>
      <c r="X175" s="32" t="n"/>
      <c r="Y175" s="32" t="n"/>
      <c r="Z175" s="32" t="n"/>
      <c r="AA175" s="41" t="n"/>
      <c r="AB175" s="41" t="n"/>
      <c r="AC175" s="41" t="n"/>
      <c r="AD175" s="32" t="n"/>
      <c r="AE175" s="32" t="n"/>
      <c r="AF175" s="32" t="n"/>
    </row>
    <row r="176">
      <c r="A176" s="123" t="n">
        <v>167</v>
      </c>
      <c r="B176" s="28" t="n"/>
      <c r="C176" s="28" t="n"/>
      <c r="D176" s="28" t="n"/>
      <c r="E176" s="28" t="n"/>
      <c r="F176" s="28" t="n"/>
      <c r="G176" s="28" t="n"/>
      <c r="H176" s="28" t="n"/>
      <c r="I176" s="28" t="n"/>
      <c r="J176" s="28" t="n"/>
      <c r="K176" s="28" t="n"/>
      <c r="L176" s="39" t="n"/>
      <c r="M176" s="28">
        <f>IF(L176&lt;&gt;"",DATEDIF(L176,TODAY(),"Y"),"")</f>
        <v/>
      </c>
      <c r="N176" s="28" t="n"/>
      <c r="O176" s="39" t="n"/>
      <c r="P176" s="39" t="n"/>
      <c r="Q176" s="28" t="n"/>
      <c r="R176" s="28" t="n"/>
      <c r="S176" s="28" t="n"/>
      <c r="T176" s="40" t="n"/>
      <c r="U176" s="40">
        <f>IF(T176&lt;&gt;"",T176*12,"")</f>
        <v/>
      </c>
      <c r="V176" s="39" t="n"/>
      <c r="W176" s="28" t="n"/>
      <c r="X176" s="28" t="n"/>
      <c r="Y176" s="28" t="n"/>
      <c r="Z176" s="28" t="n"/>
      <c r="AA176" s="39" t="n"/>
      <c r="AB176" s="39" t="n"/>
      <c r="AC176" s="39" t="n"/>
      <c r="AD176" s="28" t="n"/>
      <c r="AE176" s="28" t="n"/>
      <c r="AF176" s="28" t="n"/>
    </row>
    <row r="177">
      <c r="A177" s="125" t="n">
        <v>168</v>
      </c>
      <c r="B177" s="32" t="n"/>
      <c r="C177" s="32" t="n"/>
      <c r="D177" s="32" t="n"/>
      <c r="E177" s="32" t="n"/>
      <c r="F177" s="32" t="n"/>
      <c r="G177" s="32" t="n"/>
      <c r="H177" s="32" t="n"/>
      <c r="I177" s="32" t="n"/>
      <c r="J177" s="32" t="n"/>
      <c r="K177" s="32" t="n"/>
      <c r="L177" s="41" t="n"/>
      <c r="M177" s="32">
        <f>IF(L177&lt;&gt;"",DATEDIF(L177,TODAY(),"Y"),"")</f>
        <v/>
      </c>
      <c r="N177" s="32" t="n"/>
      <c r="O177" s="41" t="n"/>
      <c r="P177" s="41" t="n"/>
      <c r="Q177" s="32" t="n"/>
      <c r="R177" s="32" t="n"/>
      <c r="S177" s="32" t="n"/>
      <c r="T177" s="42" t="n"/>
      <c r="U177" s="42">
        <f>IF(T177&lt;&gt;"",T177*12,"")</f>
        <v/>
      </c>
      <c r="V177" s="41" t="n"/>
      <c r="W177" s="32" t="n"/>
      <c r="X177" s="32" t="n"/>
      <c r="Y177" s="32" t="n"/>
      <c r="Z177" s="32" t="n"/>
      <c r="AA177" s="41" t="n"/>
      <c r="AB177" s="41" t="n"/>
      <c r="AC177" s="41" t="n"/>
      <c r="AD177" s="32" t="n"/>
      <c r="AE177" s="32" t="n"/>
      <c r="AF177" s="32" t="n"/>
    </row>
    <row r="178">
      <c r="A178" s="123" t="n">
        <v>169</v>
      </c>
      <c r="B178" s="28" t="n"/>
      <c r="C178" s="28" t="n"/>
      <c r="D178" s="28" t="n"/>
      <c r="E178" s="28" t="n"/>
      <c r="F178" s="28" t="n"/>
      <c r="G178" s="28" t="n"/>
      <c r="H178" s="28" t="n"/>
      <c r="I178" s="28" t="n"/>
      <c r="J178" s="28" t="n"/>
      <c r="K178" s="28" t="n"/>
      <c r="L178" s="39" t="n"/>
      <c r="M178" s="28">
        <f>IF(L178&lt;&gt;"",DATEDIF(L178,TODAY(),"Y"),"")</f>
        <v/>
      </c>
      <c r="N178" s="28" t="n"/>
      <c r="O178" s="39" t="n"/>
      <c r="P178" s="39" t="n"/>
      <c r="Q178" s="28" t="n"/>
      <c r="R178" s="28" t="n"/>
      <c r="S178" s="28" t="n"/>
      <c r="T178" s="40" t="n"/>
      <c r="U178" s="40">
        <f>IF(T178&lt;&gt;"",T178*12,"")</f>
        <v/>
      </c>
      <c r="V178" s="39" t="n"/>
      <c r="W178" s="28" t="n"/>
      <c r="X178" s="28" t="n"/>
      <c r="Y178" s="28" t="n"/>
      <c r="Z178" s="28" t="n"/>
      <c r="AA178" s="39" t="n"/>
      <c r="AB178" s="39" t="n"/>
      <c r="AC178" s="39" t="n"/>
      <c r="AD178" s="28" t="n"/>
      <c r="AE178" s="28" t="n"/>
      <c r="AF178" s="28" t="n"/>
    </row>
    <row r="179">
      <c r="A179" s="125" t="n">
        <v>170</v>
      </c>
      <c r="B179" s="32" t="n"/>
      <c r="C179" s="32" t="n"/>
      <c r="D179" s="32" t="n"/>
      <c r="E179" s="32" t="n"/>
      <c r="F179" s="32" t="n"/>
      <c r="G179" s="32" t="n"/>
      <c r="H179" s="32" t="n"/>
      <c r="I179" s="32" t="n"/>
      <c r="J179" s="32" t="n"/>
      <c r="K179" s="32" t="n"/>
      <c r="L179" s="41" t="n"/>
      <c r="M179" s="32">
        <f>IF(L179&lt;&gt;"",DATEDIF(L179,TODAY(),"Y"),"")</f>
        <v/>
      </c>
      <c r="N179" s="32" t="n"/>
      <c r="O179" s="41" t="n"/>
      <c r="P179" s="41" t="n"/>
      <c r="Q179" s="32" t="n"/>
      <c r="R179" s="32" t="n"/>
      <c r="S179" s="32" t="n"/>
      <c r="T179" s="42" t="n"/>
      <c r="U179" s="42">
        <f>IF(T179&lt;&gt;"",T179*12,"")</f>
        <v/>
      </c>
      <c r="V179" s="41" t="n"/>
      <c r="W179" s="32" t="n"/>
      <c r="X179" s="32" t="n"/>
      <c r="Y179" s="32" t="n"/>
      <c r="Z179" s="32" t="n"/>
      <c r="AA179" s="41" t="n"/>
      <c r="AB179" s="41" t="n"/>
      <c r="AC179" s="41" t="n"/>
      <c r="AD179" s="32" t="n"/>
      <c r="AE179" s="32" t="n"/>
      <c r="AF179" s="32" t="n"/>
    </row>
    <row r="180">
      <c r="A180" s="123" t="n">
        <v>171</v>
      </c>
      <c r="B180" s="28" t="n"/>
      <c r="C180" s="28" t="n"/>
      <c r="D180" s="28" t="n"/>
      <c r="E180" s="28" t="n"/>
      <c r="F180" s="28" t="n"/>
      <c r="G180" s="28" t="n"/>
      <c r="H180" s="28" t="n"/>
      <c r="I180" s="28" t="n"/>
      <c r="J180" s="28" t="n"/>
      <c r="K180" s="28" t="n"/>
      <c r="L180" s="39" t="n"/>
      <c r="M180" s="28">
        <f>IF(L180&lt;&gt;"",DATEDIF(L180,TODAY(),"Y"),"")</f>
        <v/>
      </c>
      <c r="N180" s="28" t="n"/>
      <c r="O180" s="39" t="n"/>
      <c r="P180" s="39" t="n"/>
      <c r="Q180" s="28" t="n"/>
      <c r="R180" s="28" t="n"/>
      <c r="S180" s="28" t="n"/>
      <c r="T180" s="40" t="n"/>
      <c r="U180" s="40">
        <f>IF(T180&lt;&gt;"",T180*12,"")</f>
        <v/>
      </c>
      <c r="V180" s="39" t="n"/>
      <c r="W180" s="28" t="n"/>
      <c r="X180" s="28" t="n"/>
      <c r="Y180" s="28" t="n"/>
      <c r="Z180" s="28" t="n"/>
      <c r="AA180" s="39" t="n"/>
      <c r="AB180" s="39" t="n"/>
      <c r="AC180" s="39" t="n"/>
      <c r="AD180" s="28" t="n"/>
      <c r="AE180" s="28" t="n"/>
      <c r="AF180" s="28" t="n"/>
    </row>
    <row r="181">
      <c r="A181" s="125" t="n">
        <v>172</v>
      </c>
      <c r="B181" s="32" t="n"/>
      <c r="C181" s="32" t="n"/>
      <c r="D181" s="32" t="n"/>
      <c r="E181" s="32" t="n"/>
      <c r="F181" s="32" t="n"/>
      <c r="G181" s="32" t="n"/>
      <c r="H181" s="32" t="n"/>
      <c r="I181" s="32" t="n"/>
      <c r="J181" s="32" t="n"/>
      <c r="K181" s="32" t="n"/>
      <c r="L181" s="41" t="n"/>
      <c r="M181" s="32">
        <f>IF(L181&lt;&gt;"",DATEDIF(L181,TODAY(),"Y"),"")</f>
        <v/>
      </c>
      <c r="N181" s="32" t="n"/>
      <c r="O181" s="41" t="n"/>
      <c r="P181" s="41" t="n"/>
      <c r="Q181" s="32" t="n"/>
      <c r="R181" s="32" t="n"/>
      <c r="S181" s="32" t="n"/>
      <c r="T181" s="42" t="n"/>
      <c r="U181" s="42">
        <f>IF(T181&lt;&gt;"",T181*12,"")</f>
        <v/>
      </c>
      <c r="V181" s="41" t="n"/>
      <c r="W181" s="32" t="n"/>
      <c r="X181" s="32" t="n"/>
      <c r="Y181" s="32" t="n"/>
      <c r="Z181" s="32" t="n"/>
      <c r="AA181" s="41" t="n"/>
      <c r="AB181" s="41" t="n"/>
      <c r="AC181" s="41" t="n"/>
      <c r="AD181" s="32" t="n"/>
      <c r="AE181" s="32" t="n"/>
      <c r="AF181" s="32" t="n"/>
    </row>
    <row r="182">
      <c r="A182" s="123" t="n">
        <v>173</v>
      </c>
      <c r="B182" s="28" t="n"/>
      <c r="C182" s="28" t="n"/>
      <c r="D182" s="28" t="n"/>
      <c r="E182" s="28" t="n"/>
      <c r="F182" s="28" t="n"/>
      <c r="G182" s="28" t="n"/>
      <c r="H182" s="28" t="n"/>
      <c r="I182" s="28" t="n"/>
      <c r="J182" s="28" t="n"/>
      <c r="K182" s="28" t="n"/>
      <c r="L182" s="39" t="n"/>
      <c r="M182" s="28">
        <f>IF(L182&lt;&gt;"",DATEDIF(L182,TODAY(),"Y"),"")</f>
        <v/>
      </c>
      <c r="N182" s="28" t="n"/>
      <c r="O182" s="39" t="n"/>
      <c r="P182" s="39" t="n"/>
      <c r="Q182" s="28" t="n"/>
      <c r="R182" s="28" t="n"/>
      <c r="S182" s="28" t="n"/>
      <c r="T182" s="40" t="n"/>
      <c r="U182" s="40">
        <f>IF(T182&lt;&gt;"",T182*12,"")</f>
        <v/>
      </c>
      <c r="V182" s="39" t="n"/>
      <c r="W182" s="28" t="n"/>
      <c r="X182" s="28" t="n"/>
      <c r="Y182" s="28" t="n"/>
      <c r="Z182" s="28" t="n"/>
      <c r="AA182" s="39" t="n"/>
      <c r="AB182" s="39" t="n"/>
      <c r="AC182" s="39" t="n"/>
      <c r="AD182" s="28" t="n"/>
      <c r="AE182" s="28" t="n"/>
      <c r="AF182" s="28" t="n"/>
    </row>
    <row r="183">
      <c r="A183" s="125" t="n">
        <v>174</v>
      </c>
      <c r="B183" s="32" t="n"/>
      <c r="C183" s="32" t="n"/>
      <c r="D183" s="32" t="n"/>
      <c r="E183" s="32" t="n"/>
      <c r="F183" s="32" t="n"/>
      <c r="G183" s="32" t="n"/>
      <c r="H183" s="32" t="n"/>
      <c r="I183" s="32" t="n"/>
      <c r="J183" s="32" t="n"/>
      <c r="K183" s="32" t="n"/>
      <c r="L183" s="41" t="n"/>
      <c r="M183" s="32">
        <f>IF(L183&lt;&gt;"",DATEDIF(L183,TODAY(),"Y"),"")</f>
        <v/>
      </c>
      <c r="N183" s="32" t="n"/>
      <c r="O183" s="41" t="n"/>
      <c r="P183" s="41" t="n"/>
      <c r="Q183" s="32" t="n"/>
      <c r="R183" s="32" t="n"/>
      <c r="S183" s="32" t="n"/>
      <c r="T183" s="42" t="n"/>
      <c r="U183" s="42">
        <f>IF(T183&lt;&gt;"",T183*12,"")</f>
        <v/>
      </c>
      <c r="V183" s="41" t="n"/>
      <c r="W183" s="32" t="n"/>
      <c r="X183" s="32" t="n"/>
      <c r="Y183" s="32" t="n"/>
      <c r="Z183" s="32" t="n"/>
      <c r="AA183" s="41" t="n"/>
      <c r="AB183" s="41" t="n"/>
      <c r="AC183" s="41" t="n"/>
      <c r="AD183" s="32" t="n"/>
      <c r="AE183" s="32" t="n"/>
      <c r="AF183" s="32" t="n"/>
    </row>
    <row r="184">
      <c r="A184" s="123" t="n">
        <v>175</v>
      </c>
      <c r="B184" s="28" t="n"/>
      <c r="C184" s="28" t="n"/>
      <c r="D184" s="28" t="n"/>
      <c r="E184" s="28" t="n"/>
      <c r="F184" s="28" t="n"/>
      <c r="G184" s="28" t="n"/>
      <c r="H184" s="28" t="n"/>
      <c r="I184" s="28" t="n"/>
      <c r="J184" s="28" t="n"/>
      <c r="K184" s="28" t="n"/>
      <c r="L184" s="39" t="n"/>
      <c r="M184" s="28">
        <f>IF(L184&lt;&gt;"",DATEDIF(L184,TODAY(),"Y"),"")</f>
        <v/>
      </c>
      <c r="N184" s="28" t="n"/>
      <c r="O184" s="39" t="n"/>
      <c r="P184" s="39" t="n"/>
      <c r="Q184" s="28" t="n"/>
      <c r="R184" s="28" t="n"/>
      <c r="S184" s="28" t="n"/>
      <c r="T184" s="40" t="n"/>
      <c r="U184" s="40">
        <f>IF(T184&lt;&gt;"",T184*12,"")</f>
        <v/>
      </c>
      <c r="V184" s="39" t="n"/>
      <c r="W184" s="28" t="n"/>
      <c r="X184" s="28" t="n"/>
      <c r="Y184" s="28" t="n"/>
      <c r="Z184" s="28" t="n"/>
      <c r="AA184" s="39" t="n"/>
      <c r="AB184" s="39" t="n"/>
      <c r="AC184" s="39" t="n"/>
      <c r="AD184" s="28" t="n"/>
      <c r="AE184" s="28" t="n"/>
      <c r="AF184" s="28" t="n"/>
    </row>
    <row r="185">
      <c r="A185" s="125" t="n">
        <v>176</v>
      </c>
      <c r="B185" s="32" t="n"/>
      <c r="C185" s="32" t="n"/>
      <c r="D185" s="32" t="n"/>
      <c r="E185" s="32" t="n"/>
      <c r="F185" s="32" t="n"/>
      <c r="G185" s="32" t="n"/>
      <c r="H185" s="32" t="n"/>
      <c r="I185" s="32" t="n"/>
      <c r="J185" s="32" t="n"/>
      <c r="K185" s="32" t="n"/>
      <c r="L185" s="41" t="n"/>
      <c r="M185" s="32">
        <f>IF(L185&lt;&gt;"",DATEDIF(L185,TODAY(),"Y"),"")</f>
        <v/>
      </c>
      <c r="N185" s="32" t="n"/>
      <c r="O185" s="41" t="n"/>
      <c r="P185" s="41" t="n"/>
      <c r="Q185" s="32" t="n"/>
      <c r="R185" s="32" t="n"/>
      <c r="S185" s="32" t="n"/>
      <c r="T185" s="42" t="n"/>
      <c r="U185" s="42">
        <f>IF(T185&lt;&gt;"",T185*12,"")</f>
        <v/>
      </c>
      <c r="V185" s="41" t="n"/>
      <c r="W185" s="32" t="n"/>
      <c r="X185" s="32" t="n"/>
      <c r="Y185" s="32" t="n"/>
      <c r="Z185" s="32" t="n"/>
      <c r="AA185" s="41" t="n"/>
      <c r="AB185" s="41" t="n"/>
      <c r="AC185" s="41" t="n"/>
      <c r="AD185" s="32" t="n"/>
      <c r="AE185" s="32" t="n"/>
      <c r="AF185" s="32" t="n"/>
    </row>
    <row r="186">
      <c r="A186" s="123" t="n">
        <v>177</v>
      </c>
      <c r="B186" s="28" t="n"/>
      <c r="C186" s="28" t="n"/>
      <c r="D186" s="28" t="n"/>
      <c r="E186" s="28" t="n"/>
      <c r="F186" s="28" t="n"/>
      <c r="G186" s="28" t="n"/>
      <c r="H186" s="28" t="n"/>
      <c r="I186" s="28" t="n"/>
      <c r="J186" s="28" t="n"/>
      <c r="K186" s="28" t="n"/>
      <c r="L186" s="39" t="n"/>
      <c r="M186" s="28">
        <f>IF(L186&lt;&gt;"",DATEDIF(L186,TODAY(),"Y"),"")</f>
        <v/>
      </c>
      <c r="N186" s="28" t="n"/>
      <c r="O186" s="39" t="n"/>
      <c r="P186" s="39" t="n"/>
      <c r="Q186" s="28" t="n"/>
      <c r="R186" s="28" t="n"/>
      <c r="S186" s="28" t="n"/>
      <c r="T186" s="40" t="n"/>
      <c r="U186" s="40">
        <f>IF(T186&lt;&gt;"",T186*12,"")</f>
        <v/>
      </c>
      <c r="V186" s="39" t="n"/>
      <c r="W186" s="28" t="n"/>
      <c r="X186" s="28" t="n"/>
      <c r="Y186" s="28" t="n"/>
      <c r="Z186" s="28" t="n"/>
      <c r="AA186" s="39" t="n"/>
      <c r="AB186" s="39" t="n"/>
      <c r="AC186" s="39" t="n"/>
      <c r="AD186" s="28" t="n"/>
      <c r="AE186" s="28" t="n"/>
      <c r="AF186" s="28" t="n"/>
    </row>
    <row r="187">
      <c r="A187" s="125" t="n">
        <v>178</v>
      </c>
      <c r="B187" s="32" t="n"/>
      <c r="C187" s="32" t="n"/>
      <c r="D187" s="32" t="n"/>
      <c r="E187" s="32" t="n"/>
      <c r="F187" s="32" t="n"/>
      <c r="G187" s="32" t="n"/>
      <c r="H187" s="32" t="n"/>
      <c r="I187" s="32" t="n"/>
      <c r="J187" s="32" t="n"/>
      <c r="K187" s="32" t="n"/>
      <c r="L187" s="41" t="n"/>
      <c r="M187" s="32">
        <f>IF(L187&lt;&gt;"",DATEDIF(L187,TODAY(),"Y"),"")</f>
        <v/>
      </c>
      <c r="N187" s="32" t="n"/>
      <c r="O187" s="41" t="n"/>
      <c r="P187" s="41" t="n"/>
      <c r="Q187" s="32" t="n"/>
      <c r="R187" s="32" t="n"/>
      <c r="S187" s="32" t="n"/>
      <c r="T187" s="42" t="n"/>
      <c r="U187" s="42">
        <f>IF(T187&lt;&gt;"",T187*12,"")</f>
        <v/>
      </c>
      <c r="V187" s="41" t="n"/>
      <c r="W187" s="32" t="n"/>
      <c r="X187" s="32" t="n"/>
      <c r="Y187" s="32" t="n"/>
      <c r="Z187" s="32" t="n"/>
      <c r="AA187" s="41" t="n"/>
      <c r="AB187" s="41" t="n"/>
      <c r="AC187" s="41" t="n"/>
      <c r="AD187" s="32" t="n"/>
      <c r="AE187" s="32" t="n"/>
      <c r="AF187" s="32" t="n"/>
    </row>
    <row r="188">
      <c r="A188" s="123" t="n">
        <v>179</v>
      </c>
      <c r="B188" s="28" t="n"/>
      <c r="C188" s="28" t="n"/>
      <c r="D188" s="28" t="n"/>
      <c r="E188" s="28" t="n"/>
      <c r="F188" s="28" t="n"/>
      <c r="G188" s="28" t="n"/>
      <c r="H188" s="28" t="n"/>
      <c r="I188" s="28" t="n"/>
      <c r="J188" s="28" t="n"/>
      <c r="K188" s="28" t="n"/>
      <c r="L188" s="39" t="n"/>
      <c r="M188" s="28">
        <f>IF(L188&lt;&gt;"",DATEDIF(L188,TODAY(),"Y"),"")</f>
        <v/>
      </c>
      <c r="N188" s="28" t="n"/>
      <c r="O188" s="39" t="n"/>
      <c r="P188" s="39" t="n"/>
      <c r="Q188" s="28" t="n"/>
      <c r="R188" s="28" t="n"/>
      <c r="S188" s="28" t="n"/>
      <c r="T188" s="40" t="n"/>
      <c r="U188" s="40">
        <f>IF(T188&lt;&gt;"",T188*12,"")</f>
        <v/>
      </c>
      <c r="V188" s="39" t="n"/>
      <c r="W188" s="28" t="n"/>
      <c r="X188" s="28" t="n"/>
      <c r="Y188" s="28" t="n"/>
      <c r="Z188" s="28" t="n"/>
      <c r="AA188" s="39" t="n"/>
      <c r="AB188" s="39" t="n"/>
      <c r="AC188" s="39" t="n"/>
      <c r="AD188" s="28" t="n"/>
      <c r="AE188" s="28" t="n"/>
      <c r="AF188" s="28" t="n"/>
    </row>
    <row r="189">
      <c r="A189" s="125" t="n">
        <v>180</v>
      </c>
      <c r="B189" s="32" t="n"/>
      <c r="C189" s="32" t="n"/>
      <c r="D189" s="32" t="n"/>
      <c r="E189" s="32" t="n"/>
      <c r="F189" s="32" t="n"/>
      <c r="G189" s="32" t="n"/>
      <c r="H189" s="32" t="n"/>
      <c r="I189" s="32" t="n"/>
      <c r="J189" s="32" t="n"/>
      <c r="K189" s="32" t="n"/>
      <c r="L189" s="41" t="n"/>
      <c r="M189" s="32">
        <f>IF(L189&lt;&gt;"",DATEDIF(L189,TODAY(),"Y"),"")</f>
        <v/>
      </c>
      <c r="N189" s="32" t="n"/>
      <c r="O189" s="41" t="n"/>
      <c r="P189" s="41" t="n"/>
      <c r="Q189" s="32" t="n"/>
      <c r="R189" s="32" t="n"/>
      <c r="S189" s="32" t="n"/>
      <c r="T189" s="42" t="n"/>
      <c r="U189" s="42">
        <f>IF(T189&lt;&gt;"",T189*12,"")</f>
        <v/>
      </c>
      <c r="V189" s="41" t="n"/>
      <c r="W189" s="32" t="n"/>
      <c r="X189" s="32" t="n"/>
      <c r="Y189" s="32" t="n"/>
      <c r="Z189" s="32" t="n"/>
      <c r="AA189" s="41" t="n"/>
      <c r="AB189" s="41" t="n"/>
      <c r="AC189" s="41" t="n"/>
      <c r="AD189" s="32" t="n"/>
      <c r="AE189" s="32" t="n"/>
      <c r="AF189" s="32" t="n"/>
    </row>
    <row r="190">
      <c r="A190" s="123" t="n">
        <v>181</v>
      </c>
      <c r="B190" s="28" t="n"/>
      <c r="C190" s="28" t="n"/>
      <c r="D190" s="28" t="n"/>
      <c r="E190" s="28" t="n"/>
      <c r="F190" s="28" t="n"/>
      <c r="G190" s="28" t="n"/>
      <c r="H190" s="28" t="n"/>
      <c r="I190" s="28" t="n"/>
      <c r="J190" s="28" t="n"/>
      <c r="K190" s="28" t="n"/>
      <c r="L190" s="39" t="n"/>
      <c r="M190" s="28">
        <f>IF(L190&lt;&gt;"",DATEDIF(L190,TODAY(),"Y"),"")</f>
        <v/>
      </c>
      <c r="N190" s="28" t="n"/>
      <c r="O190" s="39" t="n"/>
      <c r="P190" s="39" t="n"/>
      <c r="Q190" s="28" t="n"/>
      <c r="R190" s="28" t="n"/>
      <c r="S190" s="28" t="n"/>
      <c r="T190" s="40" t="n"/>
      <c r="U190" s="40">
        <f>IF(T190&lt;&gt;"",T190*12,"")</f>
        <v/>
      </c>
      <c r="V190" s="39" t="n"/>
      <c r="W190" s="28" t="n"/>
      <c r="X190" s="28" t="n"/>
      <c r="Y190" s="28" t="n"/>
      <c r="Z190" s="28" t="n"/>
      <c r="AA190" s="39" t="n"/>
      <c r="AB190" s="39" t="n"/>
      <c r="AC190" s="39" t="n"/>
      <c r="AD190" s="28" t="n"/>
      <c r="AE190" s="28" t="n"/>
      <c r="AF190" s="28" t="n"/>
    </row>
    <row r="191">
      <c r="A191" s="125" t="n">
        <v>182</v>
      </c>
      <c r="B191" s="32" t="n"/>
      <c r="C191" s="32" t="n"/>
      <c r="D191" s="32" t="n"/>
      <c r="E191" s="32" t="n"/>
      <c r="F191" s="32" t="n"/>
      <c r="G191" s="32" t="n"/>
      <c r="H191" s="32" t="n"/>
      <c r="I191" s="32" t="n"/>
      <c r="J191" s="32" t="n"/>
      <c r="K191" s="32" t="n"/>
      <c r="L191" s="41" t="n"/>
      <c r="M191" s="32">
        <f>IF(L191&lt;&gt;"",DATEDIF(L191,TODAY(),"Y"),"")</f>
        <v/>
      </c>
      <c r="N191" s="32" t="n"/>
      <c r="O191" s="41" t="n"/>
      <c r="P191" s="41" t="n"/>
      <c r="Q191" s="32" t="n"/>
      <c r="R191" s="32" t="n"/>
      <c r="S191" s="32" t="n"/>
      <c r="T191" s="42" t="n"/>
      <c r="U191" s="42">
        <f>IF(T191&lt;&gt;"",T191*12,"")</f>
        <v/>
      </c>
      <c r="V191" s="41" t="n"/>
      <c r="W191" s="32" t="n"/>
      <c r="X191" s="32" t="n"/>
      <c r="Y191" s="32" t="n"/>
      <c r="Z191" s="32" t="n"/>
      <c r="AA191" s="41" t="n"/>
      <c r="AB191" s="41" t="n"/>
      <c r="AC191" s="41" t="n"/>
      <c r="AD191" s="32" t="n"/>
      <c r="AE191" s="32" t="n"/>
      <c r="AF191" s="32" t="n"/>
    </row>
    <row r="192">
      <c r="A192" s="123" t="n">
        <v>183</v>
      </c>
      <c r="B192" s="28" t="n"/>
      <c r="C192" s="28" t="n"/>
      <c r="D192" s="28" t="n"/>
      <c r="E192" s="28" t="n"/>
      <c r="F192" s="28" t="n"/>
      <c r="G192" s="28" t="n"/>
      <c r="H192" s="28" t="n"/>
      <c r="I192" s="28" t="n"/>
      <c r="J192" s="28" t="n"/>
      <c r="K192" s="28" t="n"/>
      <c r="L192" s="39" t="n"/>
      <c r="M192" s="28">
        <f>IF(L192&lt;&gt;"",DATEDIF(L192,TODAY(),"Y"),"")</f>
        <v/>
      </c>
      <c r="N192" s="28" t="n"/>
      <c r="O192" s="39" t="n"/>
      <c r="P192" s="39" t="n"/>
      <c r="Q192" s="28" t="n"/>
      <c r="R192" s="28" t="n"/>
      <c r="S192" s="28" t="n"/>
      <c r="T192" s="40" t="n"/>
      <c r="U192" s="40">
        <f>IF(T192&lt;&gt;"",T192*12,"")</f>
        <v/>
      </c>
      <c r="V192" s="39" t="n"/>
      <c r="W192" s="28" t="n"/>
      <c r="X192" s="28" t="n"/>
      <c r="Y192" s="28" t="n"/>
      <c r="Z192" s="28" t="n"/>
      <c r="AA192" s="39" t="n"/>
      <c r="AB192" s="39" t="n"/>
      <c r="AC192" s="39" t="n"/>
      <c r="AD192" s="28" t="n"/>
      <c r="AE192" s="28" t="n"/>
      <c r="AF192" s="28" t="n"/>
    </row>
    <row r="193">
      <c r="A193" s="125" t="n">
        <v>184</v>
      </c>
      <c r="B193" s="32" t="n"/>
      <c r="C193" s="32" t="n"/>
      <c r="D193" s="32" t="n"/>
      <c r="E193" s="32" t="n"/>
      <c r="F193" s="32" t="n"/>
      <c r="G193" s="32" t="n"/>
      <c r="H193" s="32" t="n"/>
      <c r="I193" s="32" t="n"/>
      <c r="J193" s="32" t="n"/>
      <c r="K193" s="32" t="n"/>
      <c r="L193" s="41" t="n"/>
      <c r="M193" s="32">
        <f>IF(L193&lt;&gt;"",DATEDIF(L193,TODAY(),"Y"),"")</f>
        <v/>
      </c>
      <c r="N193" s="32" t="n"/>
      <c r="O193" s="41" t="n"/>
      <c r="P193" s="41" t="n"/>
      <c r="Q193" s="32" t="n"/>
      <c r="R193" s="32" t="n"/>
      <c r="S193" s="32" t="n"/>
      <c r="T193" s="42" t="n"/>
      <c r="U193" s="42">
        <f>IF(T193&lt;&gt;"",T193*12,"")</f>
        <v/>
      </c>
      <c r="V193" s="41" t="n"/>
      <c r="W193" s="32" t="n"/>
      <c r="X193" s="32" t="n"/>
      <c r="Y193" s="32" t="n"/>
      <c r="Z193" s="32" t="n"/>
      <c r="AA193" s="41" t="n"/>
      <c r="AB193" s="41" t="n"/>
      <c r="AC193" s="41" t="n"/>
      <c r="AD193" s="32" t="n"/>
      <c r="AE193" s="32" t="n"/>
      <c r="AF193" s="32" t="n"/>
    </row>
    <row r="194">
      <c r="A194" s="123" t="n">
        <v>185</v>
      </c>
      <c r="B194" s="28" t="n"/>
      <c r="C194" s="28" t="n"/>
      <c r="D194" s="28" t="n"/>
      <c r="E194" s="28" t="n"/>
      <c r="F194" s="28" t="n"/>
      <c r="G194" s="28" t="n"/>
      <c r="H194" s="28" t="n"/>
      <c r="I194" s="28" t="n"/>
      <c r="J194" s="28" t="n"/>
      <c r="K194" s="28" t="n"/>
      <c r="L194" s="39" t="n"/>
      <c r="M194" s="28">
        <f>IF(L194&lt;&gt;"",DATEDIF(L194,TODAY(),"Y"),"")</f>
        <v/>
      </c>
      <c r="N194" s="28" t="n"/>
      <c r="O194" s="39" t="n"/>
      <c r="P194" s="39" t="n"/>
      <c r="Q194" s="28" t="n"/>
      <c r="R194" s="28" t="n"/>
      <c r="S194" s="28" t="n"/>
      <c r="T194" s="40" t="n"/>
      <c r="U194" s="40">
        <f>IF(T194&lt;&gt;"",T194*12,"")</f>
        <v/>
      </c>
      <c r="V194" s="39" t="n"/>
      <c r="W194" s="28" t="n"/>
      <c r="X194" s="28" t="n"/>
      <c r="Y194" s="28" t="n"/>
      <c r="Z194" s="28" t="n"/>
      <c r="AA194" s="39" t="n"/>
      <c r="AB194" s="39" t="n"/>
      <c r="AC194" s="39" t="n"/>
      <c r="AD194" s="28" t="n"/>
      <c r="AE194" s="28" t="n"/>
      <c r="AF194" s="28" t="n"/>
    </row>
    <row r="195">
      <c r="A195" s="125" t="n">
        <v>186</v>
      </c>
      <c r="B195" s="32" t="n"/>
      <c r="C195" s="32" t="n"/>
      <c r="D195" s="32" t="n"/>
      <c r="E195" s="32" t="n"/>
      <c r="F195" s="32" t="n"/>
      <c r="G195" s="32" t="n"/>
      <c r="H195" s="32" t="n"/>
      <c r="I195" s="32" t="n"/>
      <c r="J195" s="32" t="n"/>
      <c r="K195" s="32" t="n"/>
      <c r="L195" s="41" t="n"/>
      <c r="M195" s="32">
        <f>IF(L195&lt;&gt;"",DATEDIF(L195,TODAY(),"Y"),"")</f>
        <v/>
      </c>
      <c r="N195" s="32" t="n"/>
      <c r="O195" s="41" t="n"/>
      <c r="P195" s="41" t="n"/>
      <c r="Q195" s="32" t="n"/>
      <c r="R195" s="32" t="n"/>
      <c r="S195" s="32" t="n"/>
      <c r="T195" s="42" t="n"/>
      <c r="U195" s="42">
        <f>IF(T195&lt;&gt;"",T195*12,"")</f>
        <v/>
      </c>
      <c r="V195" s="41" t="n"/>
      <c r="W195" s="32" t="n"/>
      <c r="X195" s="32" t="n"/>
      <c r="Y195" s="32" t="n"/>
      <c r="Z195" s="32" t="n"/>
      <c r="AA195" s="41" t="n"/>
      <c r="AB195" s="41" t="n"/>
      <c r="AC195" s="41" t="n"/>
      <c r="AD195" s="32" t="n"/>
      <c r="AE195" s="32" t="n"/>
      <c r="AF195" s="32" t="n"/>
    </row>
    <row r="196">
      <c r="A196" s="123" t="n">
        <v>187</v>
      </c>
      <c r="B196" s="28" t="n"/>
      <c r="C196" s="28" t="n"/>
      <c r="D196" s="28" t="n"/>
      <c r="E196" s="28" t="n"/>
      <c r="F196" s="28" t="n"/>
      <c r="G196" s="28" t="n"/>
      <c r="H196" s="28" t="n"/>
      <c r="I196" s="28" t="n"/>
      <c r="J196" s="28" t="n"/>
      <c r="K196" s="28" t="n"/>
      <c r="L196" s="39" t="n"/>
      <c r="M196" s="28">
        <f>IF(L196&lt;&gt;"",DATEDIF(L196,TODAY(),"Y"),"")</f>
        <v/>
      </c>
      <c r="N196" s="28" t="n"/>
      <c r="O196" s="39" t="n"/>
      <c r="P196" s="39" t="n"/>
      <c r="Q196" s="28" t="n"/>
      <c r="R196" s="28" t="n"/>
      <c r="S196" s="28" t="n"/>
      <c r="T196" s="40" t="n"/>
      <c r="U196" s="40">
        <f>IF(T196&lt;&gt;"",T196*12,"")</f>
        <v/>
      </c>
      <c r="V196" s="39" t="n"/>
      <c r="W196" s="28" t="n"/>
      <c r="X196" s="28" t="n"/>
      <c r="Y196" s="28" t="n"/>
      <c r="Z196" s="28" t="n"/>
      <c r="AA196" s="39" t="n"/>
      <c r="AB196" s="39" t="n"/>
      <c r="AC196" s="39" t="n"/>
      <c r="AD196" s="28" t="n"/>
      <c r="AE196" s="28" t="n"/>
      <c r="AF196" s="28" t="n"/>
    </row>
    <row r="197">
      <c r="A197" s="125" t="n">
        <v>188</v>
      </c>
      <c r="B197" s="32" t="n"/>
      <c r="C197" s="32" t="n"/>
      <c r="D197" s="32" t="n"/>
      <c r="E197" s="32" t="n"/>
      <c r="F197" s="32" t="n"/>
      <c r="G197" s="32" t="n"/>
      <c r="H197" s="32" t="n"/>
      <c r="I197" s="32" t="n"/>
      <c r="J197" s="32" t="n"/>
      <c r="K197" s="32" t="n"/>
      <c r="L197" s="41" t="n"/>
      <c r="M197" s="32">
        <f>IF(L197&lt;&gt;"",DATEDIF(L197,TODAY(),"Y"),"")</f>
        <v/>
      </c>
      <c r="N197" s="32" t="n"/>
      <c r="O197" s="41" t="n"/>
      <c r="P197" s="41" t="n"/>
      <c r="Q197" s="32" t="n"/>
      <c r="R197" s="32" t="n"/>
      <c r="S197" s="32" t="n"/>
      <c r="T197" s="42" t="n"/>
      <c r="U197" s="42">
        <f>IF(T197&lt;&gt;"",T197*12,"")</f>
        <v/>
      </c>
      <c r="V197" s="41" t="n"/>
      <c r="W197" s="32" t="n"/>
      <c r="X197" s="32" t="n"/>
      <c r="Y197" s="32" t="n"/>
      <c r="Z197" s="32" t="n"/>
      <c r="AA197" s="41" t="n"/>
      <c r="AB197" s="41" t="n"/>
      <c r="AC197" s="41" t="n"/>
      <c r="AD197" s="32" t="n"/>
      <c r="AE197" s="32" t="n"/>
      <c r="AF197" s="32" t="n"/>
    </row>
    <row r="198">
      <c r="A198" s="123" t="n">
        <v>189</v>
      </c>
      <c r="B198" s="28" t="n"/>
      <c r="C198" s="28" t="n"/>
      <c r="D198" s="28" t="n"/>
      <c r="E198" s="28" t="n"/>
      <c r="F198" s="28" t="n"/>
      <c r="G198" s="28" t="n"/>
      <c r="H198" s="28" t="n"/>
      <c r="I198" s="28" t="n"/>
      <c r="J198" s="28" t="n"/>
      <c r="K198" s="28" t="n"/>
      <c r="L198" s="39" t="n"/>
      <c r="M198" s="28">
        <f>IF(L198&lt;&gt;"",DATEDIF(L198,TODAY(),"Y"),"")</f>
        <v/>
      </c>
      <c r="N198" s="28" t="n"/>
      <c r="O198" s="39" t="n"/>
      <c r="P198" s="39" t="n"/>
      <c r="Q198" s="28" t="n"/>
      <c r="R198" s="28" t="n"/>
      <c r="S198" s="28" t="n"/>
      <c r="T198" s="40" t="n"/>
      <c r="U198" s="40">
        <f>IF(T198&lt;&gt;"",T198*12,"")</f>
        <v/>
      </c>
      <c r="V198" s="39" t="n"/>
      <c r="W198" s="28" t="n"/>
      <c r="X198" s="28" t="n"/>
      <c r="Y198" s="28" t="n"/>
      <c r="Z198" s="28" t="n"/>
      <c r="AA198" s="39" t="n"/>
      <c r="AB198" s="39" t="n"/>
      <c r="AC198" s="39" t="n"/>
      <c r="AD198" s="28" t="n"/>
      <c r="AE198" s="28" t="n"/>
      <c r="AF198" s="28" t="n"/>
    </row>
    <row r="199">
      <c r="A199" s="125" t="n">
        <v>190</v>
      </c>
      <c r="B199" s="32" t="n"/>
      <c r="C199" s="32" t="n"/>
      <c r="D199" s="32" t="n"/>
      <c r="E199" s="32" t="n"/>
      <c r="F199" s="32" t="n"/>
      <c r="G199" s="32" t="n"/>
      <c r="H199" s="32" t="n"/>
      <c r="I199" s="32" t="n"/>
      <c r="J199" s="32" t="n"/>
      <c r="K199" s="32" t="n"/>
      <c r="L199" s="41" t="n"/>
      <c r="M199" s="32">
        <f>IF(L199&lt;&gt;"",DATEDIF(L199,TODAY(),"Y"),"")</f>
        <v/>
      </c>
      <c r="N199" s="32" t="n"/>
      <c r="O199" s="41" t="n"/>
      <c r="P199" s="41" t="n"/>
      <c r="Q199" s="32" t="n"/>
      <c r="R199" s="32" t="n"/>
      <c r="S199" s="32" t="n"/>
      <c r="T199" s="42" t="n"/>
      <c r="U199" s="42">
        <f>IF(T199&lt;&gt;"",T199*12,"")</f>
        <v/>
      </c>
      <c r="V199" s="41" t="n"/>
      <c r="W199" s="32" t="n"/>
      <c r="X199" s="32" t="n"/>
      <c r="Y199" s="32" t="n"/>
      <c r="Z199" s="32" t="n"/>
      <c r="AA199" s="41" t="n"/>
      <c r="AB199" s="41" t="n"/>
      <c r="AC199" s="41" t="n"/>
      <c r="AD199" s="32" t="n"/>
      <c r="AE199" s="32" t="n"/>
      <c r="AF199" s="32" t="n"/>
    </row>
    <row r="200">
      <c r="A200" s="123" t="n">
        <v>191</v>
      </c>
      <c r="B200" s="28" t="n"/>
      <c r="C200" s="28" t="n"/>
      <c r="D200" s="28" t="n"/>
      <c r="E200" s="28" t="n"/>
      <c r="F200" s="28" t="n"/>
      <c r="G200" s="28" t="n"/>
      <c r="H200" s="28" t="n"/>
      <c r="I200" s="28" t="n"/>
      <c r="J200" s="28" t="n"/>
      <c r="K200" s="28" t="n"/>
      <c r="L200" s="39" t="n"/>
      <c r="M200" s="28">
        <f>IF(L200&lt;&gt;"",DATEDIF(L200,TODAY(),"Y"),"")</f>
        <v/>
      </c>
      <c r="N200" s="28" t="n"/>
      <c r="O200" s="39" t="n"/>
      <c r="P200" s="39" t="n"/>
      <c r="Q200" s="28" t="n"/>
      <c r="R200" s="28" t="n"/>
      <c r="S200" s="28" t="n"/>
      <c r="T200" s="40" t="n"/>
      <c r="U200" s="40">
        <f>IF(T200&lt;&gt;"",T200*12,"")</f>
        <v/>
      </c>
      <c r="V200" s="39" t="n"/>
      <c r="W200" s="28" t="n"/>
      <c r="X200" s="28" t="n"/>
      <c r="Y200" s="28" t="n"/>
      <c r="Z200" s="28" t="n"/>
      <c r="AA200" s="39" t="n"/>
      <c r="AB200" s="39" t="n"/>
      <c r="AC200" s="39" t="n"/>
      <c r="AD200" s="28" t="n"/>
      <c r="AE200" s="28" t="n"/>
      <c r="AF200" s="28" t="n"/>
    </row>
    <row r="201">
      <c r="A201" s="125" t="n">
        <v>192</v>
      </c>
      <c r="B201" s="32" t="n"/>
      <c r="C201" s="32" t="n"/>
      <c r="D201" s="32" t="n"/>
      <c r="E201" s="32" t="n"/>
      <c r="F201" s="32" t="n"/>
      <c r="G201" s="32" t="n"/>
      <c r="H201" s="32" t="n"/>
      <c r="I201" s="32" t="n"/>
      <c r="J201" s="32" t="n"/>
      <c r="K201" s="32" t="n"/>
      <c r="L201" s="41" t="n"/>
      <c r="M201" s="32">
        <f>IF(L201&lt;&gt;"",DATEDIF(L201,TODAY(),"Y"),"")</f>
        <v/>
      </c>
      <c r="N201" s="32" t="n"/>
      <c r="O201" s="41" t="n"/>
      <c r="P201" s="41" t="n"/>
      <c r="Q201" s="32" t="n"/>
      <c r="R201" s="32" t="n"/>
      <c r="S201" s="32" t="n"/>
      <c r="T201" s="42" t="n"/>
      <c r="U201" s="42">
        <f>IF(T201&lt;&gt;"",T201*12,"")</f>
        <v/>
      </c>
      <c r="V201" s="41" t="n"/>
      <c r="W201" s="32" t="n"/>
      <c r="X201" s="32" t="n"/>
      <c r="Y201" s="32" t="n"/>
      <c r="Z201" s="32" t="n"/>
      <c r="AA201" s="41" t="n"/>
      <c r="AB201" s="41" t="n"/>
      <c r="AC201" s="41" t="n"/>
      <c r="AD201" s="32" t="n"/>
      <c r="AE201" s="32" t="n"/>
      <c r="AF201" s="32" t="n"/>
    </row>
    <row r="202">
      <c r="A202" s="123" t="n">
        <v>193</v>
      </c>
      <c r="B202" s="28" t="n"/>
      <c r="C202" s="28" t="n"/>
      <c r="D202" s="28" t="n"/>
      <c r="E202" s="28" t="n"/>
      <c r="F202" s="28" t="n"/>
      <c r="G202" s="28" t="n"/>
      <c r="H202" s="28" t="n"/>
      <c r="I202" s="28" t="n"/>
      <c r="J202" s="28" t="n"/>
      <c r="K202" s="28" t="n"/>
      <c r="L202" s="39" t="n"/>
      <c r="M202" s="28">
        <f>IF(L202&lt;&gt;"",DATEDIF(L202,TODAY(),"Y"),"")</f>
        <v/>
      </c>
      <c r="N202" s="28" t="n"/>
      <c r="O202" s="39" t="n"/>
      <c r="P202" s="39" t="n"/>
      <c r="Q202" s="28" t="n"/>
      <c r="R202" s="28" t="n"/>
      <c r="S202" s="28" t="n"/>
      <c r="T202" s="40" t="n"/>
      <c r="U202" s="40">
        <f>IF(T202&lt;&gt;"",T202*12,"")</f>
        <v/>
      </c>
      <c r="V202" s="39" t="n"/>
      <c r="W202" s="28" t="n"/>
      <c r="X202" s="28" t="n"/>
      <c r="Y202" s="28" t="n"/>
      <c r="Z202" s="28" t="n"/>
      <c r="AA202" s="39" t="n"/>
      <c r="AB202" s="39" t="n"/>
      <c r="AC202" s="39" t="n"/>
      <c r="AD202" s="28" t="n"/>
      <c r="AE202" s="28" t="n"/>
      <c r="AF202" s="28" t="n"/>
    </row>
    <row r="203">
      <c r="A203" s="125" t="n">
        <v>194</v>
      </c>
      <c r="B203" s="32" t="n"/>
      <c r="C203" s="32" t="n"/>
      <c r="D203" s="32" t="n"/>
      <c r="E203" s="32" t="n"/>
      <c r="F203" s="32" t="n"/>
      <c r="G203" s="32" t="n"/>
      <c r="H203" s="32" t="n"/>
      <c r="I203" s="32" t="n"/>
      <c r="J203" s="32" t="n"/>
      <c r="K203" s="32" t="n"/>
      <c r="L203" s="41" t="n"/>
      <c r="M203" s="32">
        <f>IF(L203&lt;&gt;"",DATEDIF(L203,TODAY(),"Y"),"")</f>
        <v/>
      </c>
      <c r="N203" s="32" t="n"/>
      <c r="O203" s="41" t="n"/>
      <c r="P203" s="41" t="n"/>
      <c r="Q203" s="32" t="n"/>
      <c r="R203" s="32" t="n"/>
      <c r="S203" s="32" t="n"/>
      <c r="T203" s="42" t="n"/>
      <c r="U203" s="42">
        <f>IF(T203&lt;&gt;"",T203*12,"")</f>
        <v/>
      </c>
      <c r="V203" s="41" t="n"/>
      <c r="W203" s="32" t="n"/>
      <c r="X203" s="32" t="n"/>
      <c r="Y203" s="32" t="n"/>
      <c r="Z203" s="32" t="n"/>
      <c r="AA203" s="41" t="n"/>
      <c r="AB203" s="41" t="n"/>
      <c r="AC203" s="41" t="n"/>
      <c r="AD203" s="32" t="n"/>
      <c r="AE203" s="32" t="n"/>
      <c r="AF203" s="32" t="n"/>
    </row>
    <row r="204">
      <c r="A204" s="123" t="n">
        <v>195</v>
      </c>
      <c r="B204" s="28" t="n"/>
      <c r="C204" s="28" t="n"/>
      <c r="D204" s="28" t="n"/>
      <c r="E204" s="28" t="n"/>
      <c r="F204" s="28" t="n"/>
      <c r="G204" s="28" t="n"/>
      <c r="H204" s="28" t="n"/>
      <c r="I204" s="28" t="n"/>
      <c r="J204" s="28" t="n"/>
      <c r="K204" s="28" t="n"/>
      <c r="L204" s="39" t="n"/>
      <c r="M204" s="28">
        <f>IF(L204&lt;&gt;"",DATEDIF(L204,TODAY(),"Y"),"")</f>
        <v/>
      </c>
      <c r="N204" s="28" t="n"/>
      <c r="O204" s="39" t="n"/>
      <c r="P204" s="39" t="n"/>
      <c r="Q204" s="28" t="n"/>
      <c r="R204" s="28" t="n"/>
      <c r="S204" s="28" t="n"/>
      <c r="T204" s="40" t="n"/>
      <c r="U204" s="40">
        <f>IF(T204&lt;&gt;"",T204*12,"")</f>
        <v/>
      </c>
      <c r="V204" s="39" t="n"/>
      <c r="W204" s="28" t="n"/>
      <c r="X204" s="28" t="n"/>
      <c r="Y204" s="28" t="n"/>
      <c r="Z204" s="28" t="n"/>
      <c r="AA204" s="39" t="n"/>
      <c r="AB204" s="39" t="n"/>
      <c r="AC204" s="39" t="n"/>
      <c r="AD204" s="28" t="n"/>
      <c r="AE204" s="28" t="n"/>
      <c r="AF204" s="28" t="n"/>
    </row>
    <row r="205">
      <c r="A205" s="125" t="n">
        <v>196</v>
      </c>
      <c r="B205" s="32" t="n"/>
      <c r="C205" s="32" t="n"/>
      <c r="D205" s="32" t="n"/>
      <c r="E205" s="32" t="n"/>
      <c r="F205" s="32" t="n"/>
      <c r="G205" s="32" t="n"/>
      <c r="H205" s="32" t="n"/>
      <c r="I205" s="32" t="n"/>
      <c r="J205" s="32" t="n"/>
      <c r="K205" s="32" t="n"/>
      <c r="L205" s="41" t="n"/>
      <c r="M205" s="32">
        <f>IF(L205&lt;&gt;"",DATEDIF(L205,TODAY(),"Y"),"")</f>
        <v/>
      </c>
      <c r="N205" s="32" t="n"/>
      <c r="O205" s="41" t="n"/>
      <c r="P205" s="41" t="n"/>
      <c r="Q205" s="32" t="n"/>
      <c r="R205" s="32" t="n"/>
      <c r="S205" s="32" t="n"/>
      <c r="T205" s="42" t="n"/>
      <c r="U205" s="42">
        <f>IF(T205&lt;&gt;"",T205*12,"")</f>
        <v/>
      </c>
      <c r="V205" s="41" t="n"/>
      <c r="W205" s="32" t="n"/>
      <c r="X205" s="32" t="n"/>
      <c r="Y205" s="32" t="n"/>
      <c r="Z205" s="32" t="n"/>
      <c r="AA205" s="41" t="n"/>
      <c r="AB205" s="41" t="n"/>
      <c r="AC205" s="41" t="n"/>
      <c r="AD205" s="32" t="n"/>
      <c r="AE205" s="32" t="n"/>
      <c r="AF205" s="32" t="n"/>
    </row>
    <row r="206">
      <c r="A206" s="123" t="n">
        <v>197</v>
      </c>
      <c r="B206" s="28" t="n"/>
      <c r="C206" s="28" t="n"/>
      <c r="D206" s="28" t="n"/>
      <c r="E206" s="28" t="n"/>
      <c r="F206" s="28" t="n"/>
      <c r="G206" s="28" t="n"/>
      <c r="H206" s="28" t="n"/>
      <c r="I206" s="28" t="n"/>
      <c r="J206" s="28" t="n"/>
      <c r="K206" s="28" t="n"/>
      <c r="L206" s="39" t="n"/>
      <c r="M206" s="28">
        <f>IF(L206&lt;&gt;"",DATEDIF(L206,TODAY(),"Y"),"")</f>
        <v/>
      </c>
      <c r="N206" s="28" t="n"/>
      <c r="O206" s="39" t="n"/>
      <c r="P206" s="39" t="n"/>
      <c r="Q206" s="28" t="n"/>
      <c r="R206" s="28" t="n"/>
      <c r="S206" s="28" t="n"/>
      <c r="T206" s="40" t="n"/>
      <c r="U206" s="40">
        <f>IF(T206&lt;&gt;"",T206*12,"")</f>
        <v/>
      </c>
      <c r="V206" s="39" t="n"/>
      <c r="W206" s="28" t="n"/>
      <c r="X206" s="28" t="n"/>
      <c r="Y206" s="28" t="n"/>
      <c r="Z206" s="28" t="n"/>
      <c r="AA206" s="39" t="n"/>
      <c r="AB206" s="39" t="n"/>
      <c r="AC206" s="39" t="n"/>
      <c r="AD206" s="28" t="n"/>
      <c r="AE206" s="28" t="n"/>
      <c r="AF206" s="28" t="n"/>
    </row>
    <row r="207">
      <c r="A207" s="125" t="n">
        <v>198</v>
      </c>
      <c r="B207" s="32" t="n"/>
      <c r="C207" s="32" t="n"/>
      <c r="D207" s="32" t="n"/>
      <c r="E207" s="32" t="n"/>
      <c r="F207" s="32" t="n"/>
      <c r="G207" s="32" t="n"/>
      <c r="H207" s="32" t="n"/>
      <c r="I207" s="32" t="n"/>
      <c r="J207" s="32" t="n"/>
      <c r="K207" s="32" t="n"/>
      <c r="L207" s="41" t="n"/>
      <c r="M207" s="32">
        <f>IF(L207&lt;&gt;"",DATEDIF(L207,TODAY(),"Y"),"")</f>
        <v/>
      </c>
      <c r="N207" s="32" t="n"/>
      <c r="O207" s="41" t="n"/>
      <c r="P207" s="41" t="n"/>
      <c r="Q207" s="32" t="n"/>
      <c r="R207" s="32" t="n"/>
      <c r="S207" s="32" t="n"/>
      <c r="T207" s="42" t="n"/>
      <c r="U207" s="42">
        <f>IF(T207&lt;&gt;"",T207*12,"")</f>
        <v/>
      </c>
      <c r="V207" s="41" t="n"/>
      <c r="W207" s="32" t="n"/>
      <c r="X207" s="32" t="n"/>
      <c r="Y207" s="32" t="n"/>
      <c r="Z207" s="32" t="n"/>
      <c r="AA207" s="41" t="n"/>
      <c r="AB207" s="41" t="n"/>
      <c r="AC207" s="41" t="n"/>
      <c r="AD207" s="32" t="n"/>
      <c r="AE207" s="32" t="n"/>
      <c r="AF207" s="32" t="n"/>
    </row>
    <row r="208">
      <c r="A208" s="123" t="n">
        <v>199</v>
      </c>
      <c r="B208" s="28" t="n"/>
      <c r="C208" s="28" t="n"/>
      <c r="D208" s="28" t="n"/>
      <c r="E208" s="28" t="n"/>
      <c r="F208" s="28" t="n"/>
      <c r="G208" s="28" t="n"/>
      <c r="H208" s="28" t="n"/>
      <c r="I208" s="28" t="n"/>
      <c r="J208" s="28" t="n"/>
      <c r="K208" s="28" t="n"/>
      <c r="L208" s="39" t="n"/>
      <c r="M208" s="28">
        <f>IF(L208&lt;&gt;"",DATEDIF(L208,TODAY(),"Y"),"")</f>
        <v/>
      </c>
      <c r="N208" s="28" t="n"/>
      <c r="O208" s="39" t="n"/>
      <c r="P208" s="39" t="n"/>
      <c r="Q208" s="28" t="n"/>
      <c r="R208" s="28" t="n"/>
      <c r="S208" s="28" t="n"/>
      <c r="T208" s="40" t="n"/>
      <c r="U208" s="40">
        <f>IF(T208&lt;&gt;"",T208*12,"")</f>
        <v/>
      </c>
      <c r="V208" s="39" t="n"/>
      <c r="W208" s="28" t="n"/>
      <c r="X208" s="28" t="n"/>
      <c r="Y208" s="28" t="n"/>
      <c r="Z208" s="28" t="n"/>
      <c r="AA208" s="39" t="n"/>
      <c r="AB208" s="39" t="n"/>
      <c r="AC208" s="39" t="n"/>
      <c r="AD208" s="28" t="n"/>
      <c r="AE208" s="28" t="n"/>
      <c r="AF208" s="28" t="n"/>
    </row>
    <row r="209">
      <c r="A209" s="125" t="n">
        <v>200</v>
      </c>
      <c r="B209" s="32" t="n"/>
      <c r="C209" s="32" t="n"/>
      <c r="D209" s="32" t="n"/>
      <c r="E209" s="32" t="n"/>
      <c r="F209" s="32" t="n"/>
      <c r="G209" s="32" t="n"/>
      <c r="H209" s="32" t="n"/>
      <c r="I209" s="32" t="n"/>
      <c r="J209" s="32" t="n"/>
      <c r="K209" s="32" t="n"/>
      <c r="L209" s="41" t="n"/>
      <c r="M209" s="32">
        <f>IF(L209&lt;&gt;"",DATEDIF(L209,TODAY(),"Y"),"")</f>
        <v/>
      </c>
      <c r="N209" s="32" t="n"/>
      <c r="O209" s="41" t="n"/>
      <c r="P209" s="41" t="n"/>
      <c r="Q209" s="32" t="n"/>
      <c r="R209" s="32" t="n"/>
      <c r="S209" s="32" t="n"/>
      <c r="T209" s="42" t="n"/>
      <c r="U209" s="42">
        <f>IF(T209&lt;&gt;"",T209*12,"")</f>
        <v/>
      </c>
      <c r="V209" s="41" t="n"/>
      <c r="W209" s="32" t="n"/>
      <c r="X209" s="32" t="n"/>
      <c r="Y209" s="32" t="n"/>
      <c r="Z209" s="32" t="n"/>
      <c r="AA209" s="41" t="n"/>
      <c r="AB209" s="41" t="n"/>
      <c r="AC209" s="41" t="n"/>
      <c r="AD209" s="32" t="n"/>
      <c r="AE209" s="32" t="n"/>
      <c r="AF209" s="32" t="n"/>
    </row>
  </sheetData>
  <autoFilter ref="A9:AF9"/>
  <mergeCells count="12">
    <mergeCell ref="A4:B4"/>
    <mergeCell ref="E4:F4"/>
    <mergeCell ref="I4:J4"/>
    <mergeCell ref="A1:Z1"/>
    <mergeCell ref="Q5:R5"/>
    <mergeCell ref="A5:B5"/>
    <mergeCell ref="E5:F5"/>
    <mergeCell ref="I5:J5"/>
    <mergeCell ref="M5:N5"/>
    <mergeCell ref="A2:Z2"/>
    <mergeCell ref="M4:N4"/>
    <mergeCell ref="Q4:R4"/>
  </mergeCells>
  <conditionalFormatting sqref="AC10:AC209">
    <cfRule type="cellIs" priority="1" operator="equal" dxfId="0">
      <formula>"High"</formula>
    </cfRule>
    <cfRule type="cellIs" priority="2" operator="equal" dxfId="1">
      <formula>"Medium"</formula>
    </cfRule>
    <cfRule type="cellIs" priority="3" operator="equal" dxfId="2">
      <formula>"Low"</formula>
    </cfRule>
    <cfRule type="expression" priority="6" dxfId="0">
      <formula>AND(AC10&lt;TODAY(),AC10&lt;&gt;"")</formula>
    </cfRule>
  </conditionalFormatting>
  <conditionalFormatting sqref="Z10:Z209">
    <cfRule type="cellIs" priority="4" operator="equal" dxfId="2">
      <formula>"Active"</formula>
    </cfRule>
    <cfRule type="cellIs" priority="5" operator="equal" dxfId="0">
      <formula>"Disenrolled"</formula>
    </cfRule>
  </conditionalFormatting>
  <dataValidations count="6">
    <dataValidation sqref="Z10:Z209" showDropDown="0" showInputMessage="0" showErrorMessage="0" allowBlank="1" type="list">
      <formula1>"Active,Inactive,Deceased,Disenrolled,Prospect"</formula1>
    </dataValidation>
    <dataValidation sqref="Q10:Q209" showDropDown="0" showInputMessage="0" showErrorMessage="0" allowBlank="1" type="list">
      <formula1>"MA-Only,MAPD,PDP,Medigap Plan G,Medigap Plan N,Medigap Plan F,DSNP,CSNP,Other"</formula1>
    </dataValidation>
    <dataValidation sqref="R10:R209" showDropDown="0" showInputMessage="0" showErrorMessage="0" allowBlank="1" type="list">
      <formula1>"Aetna,Anthem/BCBS,Cigna,Devoted,Humana,Molina,UHC,Wellcare,Mutual of Omaha,Other"</formula1>
    </dataValidation>
    <dataValidation sqref="X10:X209" showDropDown="0" showInputMessage="0" showErrorMessage="0" allowBlank="1" type="list">
      <formula1>"Internet Lead,Referral,Direct Mail,Event,Cold Call,Social Media,Other"</formula1>
    </dataValidation>
    <dataValidation sqref="AC10:AC209" showDropDown="0" showInputMessage="0" showErrorMessage="0" allowBlank="1" type="list">
      <formula1>"High,Medium,Low"</formula1>
    </dataValidation>
    <dataValidation sqref="AD10:AD209" showDropDown="0" showInputMessage="0" showErrorMessage="0" allowBlank="1" type="list">
      <formula1>"Yes,No,Maybe"</formula1>
    </dataValidation>
  </dataValidations>
  <pageMargins left="0.5" right="0.5" top="0.75" bottom="0.75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2E75B6"/>
    <outlinePr summaryBelow="1" summaryRight="1"/>
    <pageSetUpPr fitToPage="1"/>
  </sheetPr>
  <dimension ref="A1:T308"/>
  <sheetViews>
    <sheetView showGridLines="0" workbookViewId="0">
      <pane xSplit="2" ySplit="8" topLeftCell="C9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13" customWidth="1" min="2" max="2"/>
    <col width="20" customWidth="1" min="3" max="3"/>
    <col width="14" customWidth="1" min="4" max="4"/>
    <col width="22" customWidth="1" min="5" max="5"/>
    <col width="18" customWidth="1" min="6" max="6"/>
    <col width="13" customWidth="1" min="7" max="7"/>
    <col width="13" customWidth="1" min="8" max="8"/>
    <col width="16" customWidth="1" min="9" max="9"/>
    <col width="25" customWidth="1" min="10" max="10"/>
    <col width="14" customWidth="1" min="11" max="11"/>
    <col width="12" customWidth="1" min="12" max="12"/>
    <col width="8" customWidth="1" min="13" max="13"/>
    <col width="12" customWidth="1" min="14" max="14"/>
    <col width="16" customWidth="1" min="15" max="15"/>
    <col width="16" customWidth="1" min="16" max="16"/>
    <col width="14" customWidth="1" min="17" max="17"/>
    <col width="16" customWidth="1" min="18" max="18"/>
    <col width="14" customWidth="1" min="19" max="19"/>
    <col width="10" customWidth="1" min="20" max="20"/>
  </cols>
  <sheetData>
    <row r="1">
      <c r="A1" s="12" t="inlineStr">
        <is>
          <t>🎯 LEAD TRACKER</t>
        </is>
      </c>
    </row>
    <row r="2">
      <c r="A2" s="23" t="inlineStr">
        <is>
          <t>Track every lead: source, cost, status, conversion rate, and ROI. Know where your best leads come from.</t>
        </is>
      </c>
    </row>
    <row r="4">
      <c r="A4" s="87" t="inlineStr">
        <is>
          <t>Total Leads</t>
        </is>
      </c>
      <c r="D4" s="87" t="inlineStr">
        <is>
          <t>Contacted</t>
        </is>
      </c>
      <c r="G4" s="87" t="inlineStr">
        <is>
          <t>Converted</t>
        </is>
      </c>
      <c r="J4" s="87" t="inlineStr">
        <is>
          <t>Conv Rate %</t>
        </is>
      </c>
      <c r="M4" s="87" t="inlineStr">
        <is>
          <t>Total Lead Cost</t>
        </is>
      </c>
      <c r="P4" s="87" t="inlineStr">
        <is>
          <t>Cost Per Sale</t>
        </is>
      </c>
    </row>
    <row r="5">
      <c r="A5" s="53">
        <f>COUNTA(B9:B308)</f>
        <v/>
      </c>
      <c r="D5" s="53">
        <f>COUNTIF(I9:I308,"Contacted")+COUNTIF(I9:I308,"Appointment Set")</f>
        <v/>
      </c>
      <c r="G5" s="53">
        <f>COUNTIF(I9:I308,"Enrolled")</f>
        <v/>
      </c>
      <c r="J5" s="54">
        <f>IFERROR(COUNTIF(I9:I308,"Enrolled")/COUNTA(B9:B308),0)</f>
        <v/>
      </c>
      <c r="M5" s="55">
        <f>IFERROR(SUM(G9:G308),0)</f>
        <v/>
      </c>
      <c r="P5" s="55">
        <f>IFERROR(SUM(G9:G308)/COUNTIF(I9:I308,"Enrolled"),0)</f>
        <v/>
      </c>
    </row>
    <row r="8">
      <c r="A8" s="118" t="inlineStr">
        <is>
          <t>#</t>
        </is>
      </c>
      <c r="B8" s="118" t="inlineStr">
        <is>
          <t>Date Received</t>
        </is>
      </c>
      <c r="C8" s="118" t="inlineStr">
        <is>
          <t>Prospect Name</t>
        </is>
      </c>
      <c r="D8" s="118" t="inlineStr">
        <is>
          <t>Phone</t>
        </is>
      </c>
      <c r="E8" s="118" t="inlineStr">
        <is>
          <t>Email</t>
        </is>
      </c>
      <c r="F8" s="118" t="inlineStr">
        <is>
          <t>Lead Source</t>
        </is>
      </c>
      <c r="G8" s="118" t="inlineStr">
        <is>
          <t>Lead Cost $</t>
        </is>
      </c>
      <c r="H8" s="118" t="inlineStr">
        <is>
          <t>Lead Score</t>
        </is>
      </c>
      <c r="I8" s="118" t="inlineStr">
        <is>
          <t>Status</t>
        </is>
      </c>
      <c r="J8" s="118" t="inlineStr">
        <is>
          <t>Agent Notes</t>
        </is>
      </c>
      <c r="K8" s="118" t="inlineStr">
        <is>
          <t>Next Follow-Up</t>
        </is>
      </c>
      <c r="L8" s="118" t="inlineStr">
        <is>
          <t>DOB</t>
        </is>
      </c>
      <c r="M8" s="118" t="inlineStr">
        <is>
          <t>State</t>
        </is>
      </c>
      <c r="N8" s="118" t="inlineStr">
        <is>
          <t>County</t>
        </is>
      </c>
      <c r="O8" s="118" t="inlineStr">
        <is>
          <t>Plan Interest</t>
        </is>
      </c>
      <c r="P8" s="118" t="inlineStr">
        <is>
          <t>Carrier Interest</t>
        </is>
      </c>
      <c r="Q8" s="118" t="inlineStr">
        <is>
          <t>Conversion Date</t>
        </is>
      </c>
      <c r="R8" s="118" t="inlineStr">
        <is>
          <t>Outcome</t>
        </is>
      </c>
      <c r="S8" s="118" t="inlineStr">
        <is>
          <t>Cost Per Lead $</t>
        </is>
      </c>
      <c r="T8" s="118" t="inlineStr">
        <is>
          <t>ROI</t>
        </is>
      </c>
    </row>
    <row r="9">
      <c r="A9" s="123" t="n">
        <v>1</v>
      </c>
      <c r="B9" s="39" t="n">
        <v>46152</v>
      </c>
      <c r="C9" s="28" t="inlineStr">
        <is>
          <t>Eugene Sanchez</t>
        </is>
      </c>
      <c r="D9" s="28" t="inlineStr">
        <is>
          <t>(287) 295-8075</t>
        </is>
      </c>
      <c r="E9" s="28" t="inlineStr"/>
      <c r="F9" s="28" t="inlineStr">
        <is>
          <t>Social Media</t>
        </is>
      </c>
      <c r="G9" s="40" t="n">
        <v>8.31</v>
      </c>
      <c r="H9" s="28" t="inlineStr">
        <is>
          <t>1 - Hot</t>
        </is>
      </c>
      <c r="I9" s="28" t="inlineStr">
        <is>
          <t>DNC</t>
        </is>
      </c>
      <c r="J9" s="28" t="inlineStr">
        <is>
          <t>Budget conscious.</t>
        </is>
      </c>
      <c r="K9" s="39" t="n"/>
      <c r="L9" s="39" t="n">
        <v>21072</v>
      </c>
      <c r="M9" s="28" t="inlineStr">
        <is>
          <t>FL</t>
        </is>
      </c>
      <c r="N9" s="28" t="inlineStr">
        <is>
          <t>Alameda</t>
        </is>
      </c>
      <c r="O9" s="28" t="inlineStr">
        <is>
          <t>Medigap Plan N</t>
        </is>
      </c>
      <c r="P9" s="28" t="inlineStr">
        <is>
          <t>Devoted Health</t>
        </is>
      </c>
      <c r="Q9" s="39" t="n"/>
      <c r="R9" s="28" t="inlineStr"/>
      <c r="S9" s="40" t="n">
        <v>8.31</v>
      </c>
      <c r="T9" s="37" t="inlineStr"/>
    </row>
    <row r="10">
      <c r="A10" s="125" t="n">
        <v>2</v>
      </c>
      <c r="B10" s="41" t="n">
        <v>46085</v>
      </c>
      <c r="C10" s="32" t="inlineStr">
        <is>
          <t>Norma Davis</t>
        </is>
      </c>
      <c r="D10" s="32" t="inlineStr">
        <is>
          <t>(791) 719-4485</t>
        </is>
      </c>
      <c r="E10" s="32" t="inlineStr"/>
      <c r="F10" s="32" t="inlineStr">
        <is>
          <t>Social Media</t>
        </is>
      </c>
      <c r="G10" s="42" t="n">
        <v>16.29</v>
      </c>
      <c r="H10" s="32" t="inlineStr">
        <is>
          <t>2 - Warm</t>
        </is>
      </c>
      <c r="I10" s="32" t="inlineStr">
        <is>
          <t>Contacted</t>
        </is>
      </c>
      <c r="J10" s="32" t="inlineStr">
        <is>
          <t>Chronic condition - DSNP candidate.</t>
        </is>
      </c>
      <c r="K10" s="41" t="n">
        <v>46180</v>
      </c>
      <c r="L10" s="41" t="n">
        <v>20206</v>
      </c>
      <c r="M10" s="32" t="inlineStr">
        <is>
          <t>IL</t>
        </is>
      </c>
      <c r="N10" s="32" t="inlineStr">
        <is>
          <t>Alameda</t>
        </is>
      </c>
      <c r="O10" s="32" t="inlineStr">
        <is>
          <t>PDP</t>
        </is>
      </c>
      <c r="P10" s="32" t="inlineStr">
        <is>
          <t>Humana</t>
        </is>
      </c>
      <c r="Q10" s="41" t="n"/>
      <c r="R10" s="32" t="inlineStr"/>
      <c r="S10" s="42" t="n">
        <v>16.29</v>
      </c>
      <c r="T10" s="38" t="inlineStr"/>
    </row>
    <row r="11">
      <c r="A11" s="123" t="n">
        <v>3</v>
      </c>
      <c r="B11" s="39" t="n">
        <v>46168</v>
      </c>
      <c r="C11" s="28" t="inlineStr">
        <is>
          <t>Thelma Clark</t>
        </is>
      </c>
      <c r="D11" s="28" t="inlineStr">
        <is>
          <t>(479) 919-6062</t>
        </is>
      </c>
      <c r="E11" s="28" t="inlineStr">
        <is>
          <t>thelma@email.com</t>
        </is>
      </c>
      <c r="F11" s="28" t="inlineStr">
        <is>
          <t>Direct Mail</t>
        </is>
      </c>
      <c r="G11" s="40" t="n">
        <v>19.83</v>
      </c>
      <c r="H11" s="28" t="inlineStr">
        <is>
          <t>2 - Warm</t>
        </is>
      </c>
      <c r="I11" s="28" t="inlineStr">
        <is>
          <t>Enrolled</t>
        </is>
      </c>
      <c r="J11" s="28" t="inlineStr">
        <is>
          <t>Budget conscious.</t>
        </is>
      </c>
      <c r="K11" s="39" t="n">
        <v>46182</v>
      </c>
      <c r="L11" s="39" t="n">
        <v>22724</v>
      </c>
      <c r="M11" s="28" t="inlineStr">
        <is>
          <t>CA</t>
        </is>
      </c>
      <c r="N11" s="28" t="inlineStr">
        <is>
          <t>Miami-Dade</t>
        </is>
      </c>
      <c r="O11" s="28" t="inlineStr">
        <is>
          <t>MAPD</t>
        </is>
      </c>
      <c r="P11" s="28" t="inlineStr">
        <is>
          <t>Aetna</t>
        </is>
      </c>
      <c r="Q11" s="39" t="n">
        <v>46094</v>
      </c>
      <c r="R11" s="28" t="inlineStr">
        <is>
          <t>Enrolled</t>
        </is>
      </c>
      <c r="S11" s="40" t="n">
        <v>19.83</v>
      </c>
      <c r="T11" s="37" t="inlineStr"/>
    </row>
    <row r="12">
      <c r="A12" s="125" t="n">
        <v>4</v>
      </c>
      <c r="B12" s="41" t="n">
        <v>46136</v>
      </c>
      <c r="C12" s="32" t="inlineStr">
        <is>
          <t>Harold Garcia</t>
        </is>
      </c>
      <c r="D12" s="32" t="inlineStr">
        <is>
          <t>(972) 832-1815</t>
        </is>
      </c>
      <c r="E12" s="32" t="inlineStr">
        <is>
          <t>harold@email.com</t>
        </is>
      </c>
      <c r="F12" s="32" t="inlineStr">
        <is>
          <t>Direct Mail</t>
        </is>
      </c>
      <c r="G12" s="42" t="n">
        <v>14.35</v>
      </c>
      <c r="H12" s="32" t="inlineStr">
        <is>
          <t>1 - Hot</t>
        </is>
      </c>
      <c r="I12" s="32" t="inlineStr">
        <is>
          <t>Enrolled</t>
        </is>
      </c>
      <c r="J12" s="32" t="inlineStr">
        <is>
          <t>Moving to FL.</t>
        </is>
      </c>
      <c r="K12" s="41" t="n">
        <v>46182</v>
      </c>
      <c r="L12" s="41" t="n">
        <v>17368</v>
      </c>
      <c r="M12" s="32" t="inlineStr">
        <is>
          <t>GA</t>
        </is>
      </c>
      <c r="N12" s="32" t="inlineStr">
        <is>
          <t>Tarrant</t>
        </is>
      </c>
      <c r="O12" s="32" t="inlineStr">
        <is>
          <t>Medigap Plan N</t>
        </is>
      </c>
      <c r="P12" s="32" t="inlineStr">
        <is>
          <t>Molina</t>
        </is>
      </c>
      <c r="Q12" s="41" t="n">
        <v>46122</v>
      </c>
      <c r="R12" s="32" t="inlineStr">
        <is>
          <t>Enrolled</t>
        </is>
      </c>
      <c r="S12" s="42" t="n">
        <v>14.35</v>
      </c>
      <c r="T12" s="38" t="inlineStr"/>
    </row>
    <row r="13">
      <c r="A13" s="123" t="n">
        <v>5</v>
      </c>
      <c r="B13" s="39" t="n">
        <v>46119</v>
      </c>
      <c r="C13" s="28" t="inlineStr">
        <is>
          <t>Frank Lee</t>
        </is>
      </c>
      <c r="D13" s="28" t="inlineStr">
        <is>
          <t>(813) 256-1125</t>
        </is>
      </c>
      <c r="E13" s="28" t="inlineStr"/>
      <c r="F13" s="28" t="inlineStr">
        <is>
          <t>Referral – Client</t>
        </is>
      </c>
      <c r="G13" s="40" t="n">
        <v>0</v>
      </c>
      <c r="H13" s="28" t="inlineStr">
        <is>
          <t>1 - Hot</t>
        </is>
      </c>
      <c r="I13" s="28" t="inlineStr">
        <is>
          <t>Contacted</t>
        </is>
      </c>
      <c r="J13" s="28" t="inlineStr">
        <is>
          <t>Losing employer coverage.</t>
        </is>
      </c>
      <c r="K13" s="39" t="n">
        <v>46189</v>
      </c>
      <c r="L13" s="39" t="n">
        <v>21226</v>
      </c>
      <c r="M13" s="28" t="inlineStr">
        <is>
          <t>OH</t>
        </is>
      </c>
      <c r="N13" s="28" t="inlineStr">
        <is>
          <t>Hillsborough</t>
        </is>
      </c>
      <c r="O13" s="28" t="inlineStr">
        <is>
          <t>MAPD</t>
        </is>
      </c>
      <c r="P13" s="28" t="inlineStr">
        <is>
          <t>UnitedHealthcare</t>
        </is>
      </c>
      <c r="Q13" s="39" t="n"/>
      <c r="R13" s="28" t="inlineStr"/>
      <c r="S13" s="40" t="inlineStr"/>
      <c r="T13" s="37" t="inlineStr"/>
    </row>
    <row r="14">
      <c r="A14" s="125" t="n">
        <v>6</v>
      </c>
      <c r="B14" s="41" t="n">
        <v>46074</v>
      </c>
      <c r="C14" s="32" t="inlineStr">
        <is>
          <t>Ralph Morris</t>
        </is>
      </c>
      <c r="D14" s="32" t="inlineStr">
        <is>
          <t>(959) 243-8147</t>
        </is>
      </c>
      <c r="E14" s="32" t="inlineStr"/>
      <c r="F14" s="32" t="inlineStr">
        <is>
          <t>Social Media</t>
        </is>
      </c>
      <c r="G14" s="42" t="n">
        <v>11.5</v>
      </c>
      <c r="H14" s="32" t="inlineStr">
        <is>
          <t>1 - Hot</t>
        </is>
      </c>
      <c r="I14" s="32" t="inlineStr">
        <is>
          <t>New</t>
        </is>
      </c>
      <c r="J14" s="32" t="inlineStr">
        <is>
          <t>Compare plan options.</t>
        </is>
      </c>
      <c r="K14" s="41" t="n">
        <v>46204</v>
      </c>
      <c r="L14" s="41" t="n">
        <v>18872</v>
      </c>
      <c r="M14" s="32" t="inlineStr">
        <is>
          <t>GA</t>
        </is>
      </c>
      <c r="N14" s="32" t="inlineStr">
        <is>
          <t>Miami-Dade</t>
        </is>
      </c>
      <c r="O14" s="32" t="inlineStr">
        <is>
          <t>Medigap Plan G</t>
        </is>
      </c>
      <c r="P14" s="32" t="inlineStr">
        <is>
          <t>Wellcare</t>
        </is>
      </c>
      <c r="Q14" s="41" t="n"/>
      <c r="R14" s="32" t="inlineStr"/>
      <c r="S14" s="42" t="n">
        <v>11.5</v>
      </c>
      <c r="T14" s="38" t="inlineStr"/>
    </row>
    <row r="15">
      <c r="A15" s="123" t="n">
        <v>7</v>
      </c>
      <c r="B15" s="39" t="n">
        <v>46064</v>
      </c>
      <c r="C15" s="28" t="inlineStr">
        <is>
          <t>William Sanchez</t>
        </is>
      </c>
      <c r="D15" s="28" t="inlineStr">
        <is>
          <t>(308) 449-8138</t>
        </is>
      </c>
      <c r="E15" s="28" t="inlineStr">
        <is>
          <t>william@email.com</t>
        </is>
      </c>
      <c r="F15" s="28" t="inlineStr">
        <is>
          <t>Internet Lead</t>
        </is>
      </c>
      <c r="G15" s="40" t="n">
        <v>44.09</v>
      </c>
      <c r="H15" s="28" t="inlineStr">
        <is>
          <t>1 - Hot</t>
        </is>
      </c>
      <c r="I15" s="28" t="inlineStr">
        <is>
          <t>New</t>
        </is>
      </c>
      <c r="J15" s="28" t="inlineStr">
        <is>
          <t>Referral from client.</t>
        </is>
      </c>
      <c r="K15" s="39" t="n">
        <v>46204</v>
      </c>
      <c r="L15" s="39" t="n">
        <v>21884</v>
      </c>
      <c r="M15" s="28" t="inlineStr">
        <is>
          <t>OH</t>
        </is>
      </c>
      <c r="N15" s="28" t="inlineStr">
        <is>
          <t>Hillsborough</t>
        </is>
      </c>
      <c r="O15" s="28" t="inlineStr">
        <is>
          <t>MA-Only</t>
        </is>
      </c>
      <c r="P15" s="28" t="inlineStr">
        <is>
          <t>Devoted Health</t>
        </is>
      </c>
      <c r="Q15" s="39" t="n"/>
      <c r="R15" s="28" t="inlineStr"/>
      <c r="S15" s="40" t="n">
        <v>44.09</v>
      </c>
      <c r="T15" s="37" t="inlineStr"/>
    </row>
    <row r="16">
      <c r="A16" s="125" t="n">
        <v>8</v>
      </c>
      <c r="B16" s="41" t="n">
        <v>46149</v>
      </c>
      <c r="C16" s="32" t="inlineStr">
        <is>
          <t>Leo Moore</t>
        </is>
      </c>
      <c r="D16" s="32" t="inlineStr">
        <is>
          <t>(462) 402-3842</t>
        </is>
      </c>
      <c r="E16" s="32" t="inlineStr">
        <is>
          <t>leo@email.com</t>
        </is>
      </c>
      <c r="F16" s="32" t="inlineStr">
        <is>
          <t>Referral – Client</t>
        </is>
      </c>
      <c r="G16" s="42" t="n">
        <v>0</v>
      </c>
      <c r="H16" s="32" t="inlineStr">
        <is>
          <t>2 - Warm</t>
        </is>
      </c>
      <c r="I16" s="32" t="inlineStr">
        <is>
          <t>Interested</t>
        </is>
      </c>
      <c r="J16" s="32" t="inlineStr">
        <is>
          <t>Compare plan options.</t>
        </is>
      </c>
      <c r="K16" s="41" t="n">
        <v>46181</v>
      </c>
      <c r="L16" s="41" t="n">
        <v>20670</v>
      </c>
      <c r="M16" s="32" t="inlineStr">
        <is>
          <t>NC</t>
        </is>
      </c>
      <c r="N16" s="32" t="inlineStr">
        <is>
          <t>Wayne</t>
        </is>
      </c>
      <c r="O16" s="32" t="inlineStr">
        <is>
          <t>Medigap Plan N</t>
        </is>
      </c>
      <c r="P16" s="32" t="inlineStr">
        <is>
          <t>Molina</t>
        </is>
      </c>
      <c r="Q16" s="41" t="n"/>
      <c r="R16" s="32" t="inlineStr"/>
      <c r="S16" s="42" t="inlineStr"/>
      <c r="T16" s="38" t="inlineStr"/>
    </row>
    <row r="17">
      <c r="A17" s="123" t="n">
        <v>9</v>
      </c>
      <c r="B17" s="39" t="n">
        <v>46024</v>
      </c>
      <c r="C17" s="28" t="inlineStr">
        <is>
          <t>Vernon Mitchell</t>
        </is>
      </c>
      <c r="D17" s="28" t="inlineStr">
        <is>
          <t>(560) 719-2215</t>
        </is>
      </c>
      <c r="E17" s="28" t="inlineStr"/>
      <c r="F17" s="28" t="inlineStr">
        <is>
          <t>Cold Call</t>
        </is>
      </c>
      <c r="G17" s="40" t="n">
        <v>0</v>
      </c>
      <c r="H17" s="28" t="inlineStr">
        <is>
          <t>2 - Warm</t>
        </is>
      </c>
      <c r="I17" s="28" t="inlineStr">
        <is>
          <t>Contacted</t>
        </is>
      </c>
      <c r="J17" s="28" t="inlineStr">
        <is>
          <t>Chronic condition - DSNP candidate.</t>
        </is>
      </c>
      <c r="K17" s="39" t="n">
        <v>46178</v>
      </c>
      <c r="L17" s="39" t="n">
        <v>22422</v>
      </c>
      <c r="M17" s="28" t="inlineStr">
        <is>
          <t>IL</t>
        </is>
      </c>
      <c r="N17" s="28" t="inlineStr">
        <is>
          <t>Sacramento</t>
        </is>
      </c>
      <c r="O17" s="28" t="inlineStr">
        <is>
          <t>MAPD</t>
        </is>
      </c>
      <c r="P17" s="28" t="inlineStr">
        <is>
          <t>Humana</t>
        </is>
      </c>
      <c r="Q17" s="39" t="n"/>
      <c r="R17" s="28" t="inlineStr"/>
      <c r="S17" s="40" t="inlineStr"/>
      <c r="T17" s="37" t="inlineStr"/>
    </row>
    <row r="18">
      <c r="A18" s="125" t="n">
        <v>10</v>
      </c>
      <c r="B18" s="41" t="n">
        <v>46021</v>
      </c>
      <c r="C18" s="32" t="inlineStr">
        <is>
          <t>Clarence Carter</t>
        </is>
      </c>
      <c r="D18" s="32" t="inlineStr">
        <is>
          <t>(713) 354-2013</t>
        </is>
      </c>
      <c r="E18" s="32" t="inlineStr"/>
      <c r="F18" s="32" t="inlineStr">
        <is>
          <t>Social Media</t>
        </is>
      </c>
      <c r="G18" s="42" t="n">
        <v>16.65</v>
      </c>
      <c r="H18" s="32" t="inlineStr">
        <is>
          <t>2 - Warm</t>
        </is>
      </c>
      <c r="I18" s="32" t="inlineStr">
        <is>
          <t>Appointment Set</t>
        </is>
      </c>
      <c r="J18" s="32" t="inlineStr">
        <is>
          <t>Budget conscious.</t>
        </is>
      </c>
      <c r="K18" s="41" t="n">
        <v>46192</v>
      </c>
      <c r="L18" s="41" t="n">
        <v>21828</v>
      </c>
      <c r="M18" s="32" t="inlineStr">
        <is>
          <t>WA</t>
        </is>
      </c>
      <c r="N18" s="32" t="inlineStr">
        <is>
          <t>Harris</t>
        </is>
      </c>
      <c r="O18" s="32" t="inlineStr">
        <is>
          <t>MAPD</t>
        </is>
      </c>
      <c r="P18" s="32" t="inlineStr">
        <is>
          <t>Anthem/BCBS</t>
        </is>
      </c>
      <c r="Q18" s="41" t="n"/>
      <c r="R18" s="32" t="inlineStr"/>
      <c r="S18" s="42" t="n">
        <v>16.65</v>
      </c>
      <c r="T18" s="38" t="inlineStr"/>
    </row>
    <row r="19">
      <c r="A19" s="123" t="n">
        <v>11</v>
      </c>
      <c r="B19" s="39" t="n">
        <v>46014</v>
      </c>
      <c r="C19" s="28" t="inlineStr">
        <is>
          <t>Milton Scott</t>
        </is>
      </c>
      <c r="D19" s="28" t="inlineStr">
        <is>
          <t>(542) 267-6401</t>
        </is>
      </c>
      <c r="E19" s="28" t="inlineStr"/>
      <c r="F19" s="28" t="inlineStr">
        <is>
          <t>TV/Radio</t>
        </is>
      </c>
      <c r="G19" s="40" t="n">
        <v>38.56</v>
      </c>
      <c r="H19" s="28" t="inlineStr">
        <is>
          <t>1 - Hot</t>
        </is>
      </c>
      <c r="I19" s="28" t="inlineStr">
        <is>
          <t>New</t>
        </is>
      </c>
      <c r="J19" s="28" t="inlineStr">
        <is>
          <t>Has Medicaid.</t>
        </is>
      </c>
      <c r="K19" s="39" t="n">
        <v>46197</v>
      </c>
      <c r="L19" s="39" t="n">
        <v>19402</v>
      </c>
      <c r="M19" s="28" t="inlineStr">
        <is>
          <t>CO</t>
        </is>
      </c>
      <c r="N19" s="28" t="inlineStr">
        <is>
          <t>Palm Beach</t>
        </is>
      </c>
      <c r="O19" s="28" t="inlineStr">
        <is>
          <t>PDP</t>
        </is>
      </c>
      <c r="P19" s="28" t="inlineStr">
        <is>
          <t>Humana</t>
        </is>
      </c>
      <c r="Q19" s="39" t="n"/>
      <c r="R19" s="28" t="inlineStr"/>
      <c r="S19" s="40" t="n">
        <v>38.56</v>
      </c>
      <c r="T19" s="37" t="inlineStr"/>
    </row>
    <row r="20">
      <c r="A20" s="125" t="n">
        <v>12</v>
      </c>
      <c r="B20" s="41" t="n">
        <v>46032</v>
      </c>
      <c r="C20" s="32" t="inlineStr">
        <is>
          <t>Louis Torres</t>
        </is>
      </c>
      <c r="D20" s="32" t="inlineStr">
        <is>
          <t>(858) 536-3093</t>
        </is>
      </c>
      <c r="E20" s="32" t="inlineStr">
        <is>
          <t>louis@email.com</t>
        </is>
      </c>
      <c r="F20" s="32" t="inlineStr">
        <is>
          <t>Referral – Agent</t>
        </is>
      </c>
      <c r="G20" s="42" t="n">
        <v>0</v>
      </c>
      <c r="H20" s="32" t="inlineStr">
        <is>
          <t>2 - Warm</t>
        </is>
      </c>
      <c r="I20" s="32" t="inlineStr">
        <is>
          <t>Enrolled</t>
        </is>
      </c>
      <c r="J20" s="32" t="inlineStr">
        <is>
          <t>Referral from client.</t>
        </is>
      </c>
      <c r="K20" s="41" t="n">
        <v>46189</v>
      </c>
      <c r="L20" s="41" t="n">
        <v>21756</v>
      </c>
      <c r="M20" s="32" t="inlineStr">
        <is>
          <t>WA</t>
        </is>
      </c>
      <c r="N20" s="32" t="inlineStr">
        <is>
          <t>Cook</t>
        </is>
      </c>
      <c r="O20" s="32" t="inlineStr">
        <is>
          <t>Medigap Plan N</t>
        </is>
      </c>
      <c r="P20" s="32" t="inlineStr">
        <is>
          <t>Devoted Health</t>
        </is>
      </c>
      <c r="Q20" s="41" t="n">
        <v>46173</v>
      </c>
      <c r="R20" s="32" t="inlineStr">
        <is>
          <t>Enrolled</t>
        </is>
      </c>
      <c r="S20" s="42" t="inlineStr"/>
      <c r="T20" s="38" t="inlineStr"/>
    </row>
    <row r="21">
      <c r="A21" s="123" t="n">
        <v>13</v>
      </c>
      <c r="B21" s="39" t="n">
        <v>46100</v>
      </c>
      <c r="C21" s="28" t="inlineStr">
        <is>
          <t>Arthur Robinson</t>
        </is>
      </c>
      <c r="D21" s="28" t="inlineStr">
        <is>
          <t>(303) 719-9843</t>
        </is>
      </c>
      <c r="E21" s="28" t="inlineStr">
        <is>
          <t>arthur@email.com</t>
        </is>
      </c>
      <c r="F21" s="28" t="inlineStr">
        <is>
          <t>Referral – Agent</t>
        </is>
      </c>
      <c r="G21" s="40" t="n">
        <v>0</v>
      </c>
      <c r="H21" s="28" t="inlineStr">
        <is>
          <t>1 - Hot</t>
        </is>
      </c>
      <c r="I21" s="28" t="inlineStr">
        <is>
          <t>Interested</t>
        </is>
      </c>
      <c r="J21" s="28" t="inlineStr">
        <is>
          <t>Referral from client.</t>
        </is>
      </c>
      <c r="K21" s="39" t="n">
        <v>46204</v>
      </c>
      <c r="L21" s="39" t="n">
        <v>22113</v>
      </c>
      <c r="M21" s="28" t="inlineStr">
        <is>
          <t>IL</t>
        </is>
      </c>
      <c r="N21" s="28" t="inlineStr">
        <is>
          <t>Palm Beach</t>
        </is>
      </c>
      <c r="O21" s="28" t="inlineStr">
        <is>
          <t>Medigap Plan N</t>
        </is>
      </c>
      <c r="P21" s="28" t="inlineStr">
        <is>
          <t>Cigna</t>
        </is>
      </c>
      <c r="Q21" s="39" t="n"/>
      <c r="R21" s="28" t="inlineStr"/>
      <c r="S21" s="40" t="inlineStr"/>
      <c r="T21" s="37" t="inlineStr"/>
    </row>
    <row r="22">
      <c r="A22" s="125" t="n">
        <v>14</v>
      </c>
      <c r="B22" s="41" t="n">
        <v>46002</v>
      </c>
      <c r="C22" s="32" t="inlineStr">
        <is>
          <t>Richard Moore</t>
        </is>
      </c>
      <c r="D22" s="32" t="inlineStr">
        <is>
          <t>(936) 443-8277</t>
        </is>
      </c>
      <c r="E22" s="32" t="inlineStr">
        <is>
          <t>richard@email.com</t>
        </is>
      </c>
      <c r="F22" s="32" t="inlineStr">
        <is>
          <t>Referral – Agent</t>
        </is>
      </c>
      <c r="G22" s="42" t="n">
        <v>0</v>
      </c>
      <c r="H22" s="32" t="inlineStr">
        <is>
          <t>3 - Cool</t>
        </is>
      </c>
      <c r="I22" s="32" t="inlineStr">
        <is>
          <t>Not Interested</t>
        </is>
      </c>
      <c r="J22" s="32" t="inlineStr">
        <is>
          <t>Chronic condition - DSNP candidate.</t>
        </is>
      </c>
      <c r="K22" s="41" t="n"/>
      <c r="L22" s="41" t="n">
        <v>19988</v>
      </c>
      <c r="M22" s="32" t="inlineStr">
        <is>
          <t>AZ</t>
        </is>
      </c>
      <c r="N22" s="32" t="inlineStr">
        <is>
          <t>Sacramento</t>
        </is>
      </c>
      <c r="O22" s="32" t="inlineStr">
        <is>
          <t>Medigap Plan G</t>
        </is>
      </c>
      <c r="P22" s="32" t="inlineStr">
        <is>
          <t>Anthem/BCBS</t>
        </is>
      </c>
      <c r="Q22" s="41" t="n"/>
      <c r="R22" s="32" t="inlineStr"/>
      <c r="S22" s="42" t="inlineStr"/>
      <c r="T22" s="38" t="inlineStr"/>
    </row>
    <row r="23">
      <c r="A23" s="123" t="n">
        <v>15</v>
      </c>
      <c r="B23" s="39" t="n">
        <v>46111</v>
      </c>
      <c r="C23" s="28" t="inlineStr">
        <is>
          <t>Arthur Parker</t>
        </is>
      </c>
      <c r="D23" s="28" t="inlineStr">
        <is>
          <t>(856) 692-7081</t>
        </is>
      </c>
      <c r="E23" s="28" t="inlineStr">
        <is>
          <t>arthur@email.com</t>
        </is>
      </c>
      <c r="F23" s="28" t="inlineStr">
        <is>
          <t>TV/Radio</t>
        </is>
      </c>
      <c r="G23" s="40" t="n">
        <v>58.82</v>
      </c>
      <c r="H23" s="28" t="inlineStr">
        <is>
          <t>1 - Hot</t>
        </is>
      </c>
      <c r="I23" s="28" t="inlineStr">
        <is>
          <t>Appointment Set</t>
        </is>
      </c>
      <c r="J23" s="28" t="inlineStr">
        <is>
          <t>Compare plan options.</t>
        </is>
      </c>
      <c r="K23" s="39" t="n">
        <v>46178</v>
      </c>
      <c r="L23" s="39" t="n">
        <v>16913</v>
      </c>
      <c r="M23" s="28" t="inlineStr">
        <is>
          <t>OH</t>
        </is>
      </c>
      <c r="N23" s="28" t="inlineStr">
        <is>
          <t>Maricopa</t>
        </is>
      </c>
      <c r="O23" s="28" t="inlineStr">
        <is>
          <t>MA-Only</t>
        </is>
      </c>
      <c r="P23" s="28" t="inlineStr">
        <is>
          <t>Wellcare</t>
        </is>
      </c>
      <c r="Q23" s="39" t="n"/>
      <c r="R23" s="28" t="inlineStr"/>
      <c r="S23" s="40" t="n">
        <v>58.82</v>
      </c>
      <c r="T23" s="37" t="inlineStr"/>
    </row>
    <row r="24">
      <c r="A24" s="125" t="n">
        <v>16</v>
      </c>
      <c r="B24" s="41" t="n">
        <v>46162</v>
      </c>
      <c r="C24" s="32" t="inlineStr">
        <is>
          <t>Rose Nelson</t>
        </is>
      </c>
      <c r="D24" s="32" t="inlineStr">
        <is>
          <t>(714) 582-4862</t>
        </is>
      </c>
      <c r="E24" s="32" t="inlineStr"/>
      <c r="F24" s="32" t="inlineStr">
        <is>
          <t>Referral – Agent</t>
        </is>
      </c>
      <c r="G24" s="42" t="n">
        <v>0</v>
      </c>
      <c r="H24" s="32" t="inlineStr">
        <is>
          <t>3 - Cool</t>
        </is>
      </c>
      <c r="I24" s="32" t="inlineStr">
        <is>
          <t>Enrolled</t>
        </is>
      </c>
      <c r="J24" s="32" t="inlineStr">
        <is>
          <t>Compare plan options.</t>
        </is>
      </c>
      <c r="K24" s="41" t="n">
        <v>46189</v>
      </c>
      <c r="L24" s="41" t="n">
        <v>18687</v>
      </c>
      <c r="M24" s="32" t="inlineStr">
        <is>
          <t>FL</t>
        </is>
      </c>
      <c r="N24" s="32" t="inlineStr">
        <is>
          <t>Hillsborough</t>
        </is>
      </c>
      <c r="O24" s="32" t="inlineStr">
        <is>
          <t>MAPD</t>
        </is>
      </c>
      <c r="P24" s="32" t="inlineStr">
        <is>
          <t>Devoted Health</t>
        </is>
      </c>
      <c r="Q24" s="41" t="n">
        <v>46157</v>
      </c>
      <c r="R24" s="32" t="inlineStr">
        <is>
          <t>Enrolled</t>
        </is>
      </c>
      <c r="S24" s="42" t="inlineStr"/>
      <c r="T24" s="38" t="inlineStr"/>
    </row>
    <row r="25">
      <c r="A25" s="123" t="n">
        <v>17</v>
      </c>
      <c r="B25" s="39" t="n">
        <v>46171</v>
      </c>
      <c r="C25" s="28" t="inlineStr">
        <is>
          <t>Betty Williams</t>
        </is>
      </c>
      <c r="D25" s="28" t="inlineStr">
        <is>
          <t>(420) 353-9991</t>
        </is>
      </c>
      <c r="E25" s="28" t="inlineStr">
        <is>
          <t>betty@email.com</t>
        </is>
      </c>
      <c r="F25" s="28" t="inlineStr">
        <is>
          <t>Community Event</t>
        </is>
      </c>
      <c r="G25" s="40" t="n">
        <v>10.48</v>
      </c>
      <c r="H25" s="28" t="inlineStr">
        <is>
          <t>1 - Hot</t>
        </is>
      </c>
      <c r="I25" s="28" t="inlineStr">
        <is>
          <t>Enrolled</t>
        </is>
      </c>
      <c r="J25" s="28" t="inlineStr"/>
      <c r="K25" s="39" t="n">
        <v>46185</v>
      </c>
      <c r="L25" s="39" t="n">
        <v>16760</v>
      </c>
      <c r="M25" s="28" t="inlineStr">
        <is>
          <t>TX</t>
        </is>
      </c>
      <c r="N25" s="28" t="inlineStr">
        <is>
          <t>Sacramento</t>
        </is>
      </c>
      <c r="O25" s="28" t="inlineStr">
        <is>
          <t>MA-Only</t>
        </is>
      </c>
      <c r="P25" s="28" t="inlineStr">
        <is>
          <t>Wellcare</t>
        </is>
      </c>
      <c r="Q25" s="39" t="n">
        <v>46160</v>
      </c>
      <c r="R25" s="28" t="inlineStr">
        <is>
          <t>Enrolled</t>
        </is>
      </c>
      <c r="S25" s="40" t="n">
        <v>10.48</v>
      </c>
      <c r="T25" s="37" t="inlineStr"/>
    </row>
    <row r="26">
      <c r="A26" s="125" t="n">
        <v>18</v>
      </c>
      <c r="B26" s="41" t="n">
        <v>46139</v>
      </c>
      <c r="C26" s="32" t="inlineStr">
        <is>
          <t>Robert White</t>
        </is>
      </c>
      <c r="D26" s="32" t="inlineStr">
        <is>
          <t>(639) 201-6780</t>
        </is>
      </c>
      <c r="E26" s="32" t="inlineStr"/>
      <c r="F26" s="32" t="inlineStr">
        <is>
          <t>Social Media</t>
        </is>
      </c>
      <c r="G26" s="42" t="n">
        <v>15.88</v>
      </c>
      <c r="H26" s="32" t="inlineStr">
        <is>
          <t>2 - Warm</t>
        </is>
      </c>
      <c r="I26" s="32" t="inlineStr">
        <is>
          <t>Enrolled</t>
        </is>
      </c>
      <c r="J26" s="32" t="inlineStr">
        <is>
          <t>Has Medicaid.</t>
        </is>
      </c>
      <c r="K26" s="41" t="n">
        <v>46186</v>
      </c>
      <c r="L26" s="41" t="n">
        <v>20651</v>
      </c>
      <c r="M26" s="32" t="inlineStr">
        <is>
          <t>WA</t>
        </is>
      </c>
      <c r="N26" s="32" t="inlineStr">
        <is>
          <t>Maricopa</t>
        </is>
      </c>
      <c r="O26" s="32" t="inlineStr">
        <is>
          <t>Medigap Plan N</t>
        </is>
      </c>
      <c r="P26" s="32" t="inlineStr">
        <is>
          <t>Devoted Health</t>
        </is>
      </c>
      <c r="Q26" s="41" t="n">
        <v>46167</v>
      </c>
      <c r="R26" s="32" t="inlineStr">
        <is>
          <t>Enrolled</t>
        </is>
      </c>
      <c r="S26" s="42" t="n">
        <v>15.88</v>
      </c>
      <c r="T26" s="38" t="inlineStr"/>
    </row>
    <row r="27">
      <c r="A27" s="123" t="n">
        <v>19</v>
      </c>
      <c r="B27" s="39" t="n">
        <v>46158</v>
      </c>
      <c r="C27" s="28" t="inlineStr">
        <is>
          <t>Howard Ramirez</t>
        </is>
      </c>
      <c r="D27" s="28" t="inlineStr">
        <is>
          <t>(446) 950-2698</t>
        </is>
      </c>
      <c r="E27" s="28" t="inlineStr">
        <is>
          <t>howard@email.com</t>
        </is>
      </c>
      <c r="F27" s="28" t="inlineStr">
        <is>
          <t>Internet Lead</t>
        </is>
      </c>
      <c r="G27" s="40" t="n">
        <v>28.54</v>
      </c>
      <c r="H27" s="28" t="inlineStr">
        <is>
          <t>3 - Cool</t>
        </is>
      </c>
      <c r="I27" s="28" t="inlineStr">
        <is>
          <t>Enrolled</t>
        </is>
      </c>
      <c r="J27" s="28" t="inlineStr">
        <is>
          <t>Budget conscious.</t>
        </is>
      </c>
      <c r="K27" s="39" t="n">
        <v>46188</v>
      </c>
      <c r="L27" s="39" t="n">
        <v>21334</v>
      </c>
      <c r="M27" s="28" t="inlineStr">
        <is>
          <t>IL</t>
        </is>
      </c>
      <c r="N27" s="28" t="inlineStr">
        <is>
          <t>Alameda</t>
        </is>
      </c>
      <c r="O27" s="28" t="inlineStr">
        <is>
          <t>PDP</t>
        </is>
      </c>
      <c r="P27" s="28" t="inlineStr">
        <is>
          <t>Aetna</t>
        </is>
      </c>
      <c r="Q27" s="39" t="n">
        <v>46088</v>
      </c>
      <c r="R27" s="28" t="inlineStr">
        <is>
          <t>Enrolled</t>
        </is>
      </c>
      <c r="S27" s="40" t="n">
        <v>28.54</v>
      </c>
      <c r="T27" s="37" t="inlineStr"/>
    </row>
    <row r="28">
      <c r="A28" s="125" t="n">
        <v>20</v>
      </c>
      <c r="B28" s="41" t="n">
        <v>46164</v>
      </c>
      <c r="C28" s="32" t="inlineStr">
        <is>
          <t>Eugene Collins</t>
        </is>
      </c>
      <c r="D28" s="32" t="inlineStr">
        <is>
          <t>(404) 242-6170</t>
        </is>
      </c>
      <c r="E28" s="32" t="inlineStr">
        <is>
          <t>eugene@email.com</t>
        </is>
      </c>
      <c r="F28" s="32" t="inlineStr">
        <is>
          <t>TV/Radio</t>
        </is>
      </c>
      <c r="G28" s="42" t="n">
        <v>41.02</v>
      </c>
      <c r="H28" s="32" t="inlineStr">
        <is>
          <t>2 - Warm</t>
        </is>
      </c>
      <c r="I28" s="32" t="inlineStr">
        <is>
          <t>Contacted</t>
        </is>
      </c>
      <c r="J28" s="32" t="inlineStr">
        <is>
          <t>Referral from client.</t>
        </is>
      </c>
      <c r="K28" s="41" t="n">
        <v>46202</v>
      </c>
      <c r="L28" s="41" t="n">
        <v>18158</v>
      </c>
      <c r="M28" s="32" t="inlineStr">
        <is>
          <t>NC</t>
        </is>
      </c>
      <c r="N28" s="32" t="inlineStr">
        <is>
          <t>San Bernardino</t>
        </is>
      </c>
      <c r="O28" s="32" t="inlineStr">
        <is>
          <t>MAPD</t>
        </is>
      </c>
      <c r="P28" s="32" t="inlineStr">
        <is>
          <t>Anthem/BCBS</t>
        </is>
      </c>
      <c r="Q28" s="41" t="n"/>
      <c r="R28" s="32" t="inlineStr"/>
      <c r="S28" s="42" t="n">
        <v>41.02</v>
      </c>
      <c r="T28" s="38" t="inlineStr"/>
    </row>
    <row r="29">
      <c r="A29" s="123" t="n">
        <v>21</v>
      </c>
      <c r="B29" s="39" t="n">
        <v>46089</v>
      </c>
      <c r="C29" s="28" t="inlineStr">
        <is>
          <t>Carol Hall</t>
        </is>
      </c>
      <c r="D29" s="28" t="inlineStr">
        <is>
          <t>(391) 708-9151</t>
        </is>
      </c>
      <c r="E29" s="28" t="inlineStr"/>
      <c r="F29" s="28" t="inlineStr">
        <is>
          <t>Internet Lead</t>
        </is>
      </c>
      <c r="G29" s="40" t="n">
        <v>41.38</v>
      </c>
      <c r="H29" s="28" t="inlineStr">
        <is>
          <t>3 - Cool</t>
        </is>
      </c>
      <c r="I29" s="28" t="inlineStr">
        <is>
          <t>Not Interested</t>
        </is>
      </c>
      <c r="J29" s="28" t="inlineStr">
        <is>
          <t>Referral from client.</t>
        </is>
      </c>
      <c r="K29" s="39" t="n"/>
      <c r="L29" s="39" t="n">
        <v>19854</v>
      </c>
      <c r="M29" s="28" t="inlineStr">
        <is>
          <t>CO</t>
        </is>
      </c>
      <c r="N29" s="28" t="inlineStr">
        <is>
          <t>Cook</t>
        </is>
      </c>
      <c r="O29" s="28" t="inlineStr">
        <is>
          <t>MAPD</t>
        </is>
      </c>
      <c r="P29" s="28" t="inlineStr">
        <is>
          <t>Cigna</t>
        </is>
      </c>
      <c r="Q29" s="39" t="n"/>
      <c r="R29" s="28" t="inlineStr"/>
      <c r="S29" s="40" t="n">
        <v>41.38</v>
      </c>
      <c r="T29" s="37" t="inlineStr"/>
    </row>
    <row r="30">
      <c r="A30" s="125" t="n">
        <v>22</v>
      </c>
      <c r="B30" s="41" t="n">
        <v>45999</v>
      </c>
      <c r="C30" s="32" t="inlineStr">
        <is>
          <t>Gladys Jackson</t>
        </is>
      </c>
      <c r="D30" s="32" t="inlineStr">
        <is>
          <t>(654) 559-8325</t>
        </is>
      </c>
      <c r="E30" s="32" t="inlineStr"/>
      <c r="F30" s="32" t="inlineStr">
        <is>
          <t>Community Event</t>
        </is>
      </c>
      <c r="G30" s="42" t="n">
        <v>8.949999999999999</v>
      </c>
      <c r="H30" s="32" t="inlineStr">
        <is>
          <t>2 - Warm</t>
        </is>
      </c>
      <c r="I30" s="32" t="inlineStr">
        <is>
          <t>Not Interested</t>
        </is>
      </c>
      <c r="J30" s="32" t="inlineStr">
        <is>
          <t>Budget conscious.</t>
        </is>
      </c>
      <c r="K30" s="41" t="n"/>
      <c r="L30" s="41" t="n">
        <v>17931</v>
      </c>
      <c r="M30" s="32" t="inlineStr">
        <is>
          <t>WA</t>
        </is>
      </c>
      <c r="N30" s="32" t="inlineStr">
        <is>
          <t>Los Angeles</t>
        </is>
      </c>
      <c r="O30" s="32" t="inlineStr">
        <is>
          <t>MAPD</t>
        </is>
      </c>
      <c r="P30" s="32" t="inlineStr">
        <is>
          <t>Cigna</t>
        </is>
      </c>
      <c r="Q30" s="41" t="n"/>
      <c r="R30" s="32" t="inlineStr"/>
      <c r="S30" s="42" t="n">
        <v>8.949999999999999</v>
      </c>
      <c r="T30" s="38" t="inlineStr"/>
    </row>
    <row r="31">
      <c r="A31" s="123" t="n">
        <v>23</v>
      </c>
      <c r="B31" s="39" t="n">
        <v>46010</v>
      </c>
      <c r="C31" s="28" t="inlineStr">
        <is>
          <t>Arthur Nelson</t>
        </is>
      </c>
      <c r="D31" s="28" t="inlineStr">
        <is>
          <t>(570) 592-1530</t>
        </is>
      </c>
      <c r="E31" s="28" t="inlineStr">
        <is>
          <t>arthur@email.com</t>
        </is>
      </c>
      <c r="F31" s="28" t="inlineStr">
        <is>
          <t>Referral – Agent</t>
        </is>
      </c>
      <c r="G31" s="40" t="n">
        <v>0</v>
      </c>
      <c r="H31" s="28" t="inlineStr">
        <is>
          <t>2 - Warm</t>
        </is>
      </c>
      <c r="I31" s="28" t="inlineStr">
        <is>
          <t>Enrolled</t>
        </is>
      </c>
      <c r="J31" s="28" t="inlineStr">
        <is>
          <t>Chronic condition - DSNP candidate.</t>
        </is>
      </c>
      <c r="K31" s="39" t="n">
        <v>46188</v>
      </c>
      <c r="L31" s="39" t="n">
        <v>18611</v>
      </c>
      <c r="M31" s="28" t="inlineStr">
        <is>
          <t>NC</t>
        </is>
      </c>
      <c r="N31" s="28" t="inlineStr">
        <is>
          <t>Maricopa</t>
        </is>
      </c>
      <c r="O31" s="28" t="inlineStr">
        <is>
          <t>Medigap Plan N</t>
        </is>
      </c>
      <c r="P31" s="28" t="inlineStr">
        <is>
          <t>Aetna</t>
        </is>
      </c>
      <c r="Q31" s="39" t="n">
        <v>46108</v>
      </c>
      <c r="R31" s="28" t="inlineStr">
        <is>
          <t>Enrolled</t>
        </is>
      </c>
      <c r="S31" s="40" t="inlineStr"/>
      <c r="T31" s="37" t="inlineStr"/>
    </row>
    <row r="32">
      <c r="A32" s="125" t="n">
        <v>24</v>
      </c>
      <c r="B32" s="41" t="n">
        <v>46108</v>
      </c>
      <c r="C32" s="32" t="inlineStr">
        <is>
          <t>Arthur Sanchez</t>
        </is>
      </c>
      <c r="D32" s="32" t="inlineStr">
        <is>
          <t>(466) 920-8311</t>
        </is>
      </c>
      <c r="E32" s="32" t="inlineStr"/>
      <c r="F32" s="32" t="inlineStr">
        <is>
          <t>Cold Call</t>
        </is>
      </c>
      <c r="G32" s="42" t="n">
        <v>0</v>
      </c>
      <c r="H32" s="32" t="inlineStr">
        <is>
          <t>1 - Hot</t>
        </is>
      </c>
      <c r="I32" s="32" t="inlineStr">
        <is>
          <t>New</t>
        </is>
      </c>
      <c r="J32" s="32" t="inlineStr"/>
      <c r="K32" s="41" t="n">
        <v>46201</v>
      </c>
      <c r="L32" s="41" t="n">
        <v>19176</v>
      </c>
      <c r="M32" s="32" t="inlineStr">
        <is>
          <t>NC</t>
        </is>
      </c>
      <c r="N32" s="32" t="inlineStr">
        <is>
          <t>Clark</t>
        </is>
      </c>
      <c r="O32" s="32" t="inlineStr">
        <is>
          <t>MAPD</t>
        </is>
      </c>
      <c r="P32" s="32" t="inlineStr">
        <is>
          <t>Aetna</t>
        </is>
      </c>
      <c r="Q32" s="41" t="n"/>
      <c r="R32" s="32" t="inlineStr"/>
      <c r="S32" s="42" t="inlineStr"/>
      <c r="T32" s="38" t="inlineStr"/>
    </row>
    <row r="33">
      <c r="A33" s="123" t="n">
        <v>25</v>
      </c>
      <c r="B33" s="39" t="n">
        <v>46159</v>
      </c>
      <c r="C33" s="28" t="inlineStr">
        <is>
          <t>Patricia Scott</t>
        </is>
      </c>
      <c r="D33" s="28" t="inlineStr">
        <is>
          <t>(755) 497-5914</t>
        </is>
      </c>
      <c r="E33" s="28" t="inlineStr">
        <is>
          <t>patricia@email.com</t>
        </is>
      </c>
      <c r="F33" s="28" t="inlineStr">
        <is>
          <t>Referral – Agent</t>
        </is>
      </c>
      <c r="G33" s="40" t="n">
        <v>0</v>
      </c>
      <c r="H33" s="28" t="inlineStr">
        <is>
          <t>2 - Warm</t>
        </is>
      </c>
      <c r="I33" s="28" t="inlineStr">
        <is>
          <t>Contacted</t>
        </is>
      </c>
      <c r="J33" s="28" t="inlineStr">
        <is>
          <t>Turning 65 soon.</t>
        </is>
      </c>
      <c r="K33" s="39" t="n">
        <v>46194</v>
      </c>
      <c r="L33" s="39" t="n">
        <v>18541</v>
      </c>
      <c r="M33" s="28" t="inlineStr">
        <is>
          <t>AZ</t>
        </is>
      </c>
      <c r="N33" s="28" t="inlineStr">
        <is>
          <t>Broward</t>
        </is>
      </c>
      <c r="O33" s="28" t="inlineStr">
        <is>
          <t>MA-Only</t>
        </is>
      </c>
      <c r="P33" s="28" t="inlineStr">
        <is>
          <t>Aetna</t>
        </is>
      </c>
      <c r="Q33" s="39" t="n"/>
      <c r="R33" s="28" t="inlineStr"/>
      <c r="S33" s="40" t="inlineStr"/>
      <c r="T33" s="37" t="inlineStr"/>
    </row>
    <row r="34">
      <c r="A34" s="125" t="n">
        <v>26</v>
      </c>
      <c r="B34" s="41" t="n">
        <v>46096</v>
      </c>
      <c r="C34" s="32" t="inlineStr">
        <is>
          <t>Thomas Adams</t>
        </is>
      </c>
      <c r="D34" s="32" t="inlineStr">
        <is>
          <t>(934) 936-8842</t>
        </is>
      </c>
      <c r="E34" s="32" t="inlineStr">
        <is>
          <t>thomas@email.com</t>
        </is>
      </c>
      <c r="F34" s="32" t="inlineStr">
        <is>
          <t>Internet Lead</t>
        </is>
      </c>
      <c r="G34" s="42" t="n">
        <v>27.74</v>
      </c>
      <c r="H34" s="32" t="inlineStr">
        <is>
          <t>1 - Hot</t>
        </is>
      </c>
      <c r="I34" s="32" t="inlineStr">
        <is>
          <t>Enrolled</t>
        </is>
      </c>
      <c r="J34" s="32" t="inlineStr">
        <is>
          <t>Has Medicaid.</t>
        </is>
      </c>
      <c r="K34" s="41" t="n">
        <v>46189</v>
      </c>
      <c r="L34" s="41" t="n">
        <v>16209</v>
      </c>
      <c r="M34" s="32" t="inlineStr">
        <is>
          <t>CA</t>
        </is>
      </c>
      <c r="N34" s="32" t="inlineStr">
        <is>
          <t>Hillsborough</t>
        </is>
      </c>
      <c r="O34" s="32" t="inlineStr">
        <is>
          <t>MAPD</t>
        </is>
      </c>
      <c r="P34" s="32" t="inlineStr">
        <is>
          <t>Molina</t>
        </is>
      </c>
      <c r="Q34" s="41" t="n">
        <v>46116</v>
      </c>
      <c r="R34" s="32" t="inlineStr">
        <is>
          <t>Enrolled</t>
        </is>
      </c>
      <c r="S34" s="42" t="n">
        <v>27.74</v>
      </c>
      <c r="T34" s="38" t="inlineStr"/>
    </row>
    <row r="35">
      <c r="A35" s="123" t="n">
        <v>27</v>
      </c>
      <c r="B35" s="39" t="n">
        <v>46047</v>
      </c>
      <c r="C35" s="28" t="inlineStr">
        <is>
          <t>Vernon Hill</t>
        </is>
      </c>
      <c r="D35" s="28" t="inlineStr">
        <is>
          <t>(256) 327-9488</t>
        </is>
      </c>
      <c r="E35" s="28" t="inlineStr"/>
      <c r="F35" s="28" t="inlineStr">
        <is>
          <t>Cold Call</t>
        </is>
      </c>
      <c r="G35" s="40" t="n">
        <v>0</v>
      </c>
      <c r="H35" s="28" t="inlineStr">
        <is>
          <t>3 - Cool</t>
        </is>
      </c>
      <c r="I35" s="28" t="inlineStr">
        <is>
          <t>Interested</t>
        </is>
      </c>
      <c r="J35" s="28" t="inlineStr">
        <is>
          <t>Turning 65 soon.</t>
        </is>
      </c>
      <c r="K35" s="39" t="n">
        <v>46206</v>
      </c>
      <c r="L35" s="39" t="n">
        <v>20826</v>
      </c>
      <c r="M35" s="28" t="inlineStr">
        <is>
          <t>CO</t>
        </is>
      </c>
      <c r="N35" s="28" t="inlineStr">
        <is>
          <t>Riverside</t>
        </is>
      </c>
      <c r="O35" s="28" t="inlineStr">
        <is>
          <t>PDP</t>
        </is>
      </c>
      <c r="P35" s="28" t="inlineStr">
        <is>
          <t>Wellcare</t>
        </is>
      </c>
      <c r="Q35" s="39" t="n"/>
      <c r="R35" s="28" t="inlineStr"/>
      <c r="S35" s="40" t="inlineStr"/>
      <c r="T35" s="37" t="inlineStr"/>
    </row>
    <row r="36">
      <c r="A36" s="125" t="n">
        <v>28</v>
      </c>
      <c r="B36" s="41" t="n">
        <v>46024</v>
      </c>
      <c r="C36" s="32" t="inlineStr">
        <is>
          <t>James Harris</t>
        </is>
      </c>
      <c r="D36" s="32" t="inlineStr">
        <is>
          <t>(794) 357-3804</t>
        </is>
      </c>
      <c r="E36" s="32" t="inlineStr">
        <is>
          <t>james@email.com</t>
        </is>
      </c>
      <c r="F36" s="32" t="inlineStr">
        <is>
          <t>Direct Mail</t>
        </is>
      </c>
      <c r="G36" s="42" t="n">
        <v>15.71</v>
      </c>
      <c r="H36" s="32" t="inlineStr">
        <is>
          <t>2 - Warm</t>
        </is>
      </c>
      <c r="I36" s="32" t="inlineStr">
        <is>
          <t>Lost</t>
        </is>
      </c>
      <c r="J36" s="32" t="inlineStr"/>
      <c r="K36" s="41" t="n"/>
      <c r="L36" s="41" t="n">
        <v>18878</v>
      </c>
      <c r="M36" s="32" t="inlineStr">
        <is>
          <t>FL</t>
        </is>
      </c>
      <c r="N36" s="32" t="inlineStr">
        <is>
          <t>Orange</t>
        </is>
      </c>
      <c r="O36" s="32" t="inlineStr">
        <is>
          <t>MAPD</t>
        </is>
      </c>
      <c r="P36" s="32" t="inlineStr">
        <is>
          <t>UnitedHealthcare</t>
        </is>
      </c>
      <c r="Q36" s="41" t="n"/>
      <c r="R36" s="32" t="inlineStr"/>
      <c r="S36" s="42" t="n">
        <v>15.71</v>
      </c>
      <c r="T36" s="38" t="inlineStr"/>
    </row>
    <row r="37">
      <c r="A37" s="123" t="n">
        <v>29</v>
      </c>
      <c r="B37" s="39" t="n">
        <v>46052</v>
      </c>
      <c r="C37" s="28" t="inlineStr">
        <is>
          <t>Henry Rivera</t>
        </is>
      </c>
      <c r="D37" s="28" t="inlineStr">
        <is>
          <t>(901) 615-5873</t>
        </is>
      </c>
      <c r="E37" s="28" t="inlineStr"/>
      <c r="F37" s="28" t="inlineStr">
        <is>
          <t>Community Event</t>
        </is>
      </c>
      <c r="G37" s="40" t="n">
        <v>6.75</v>
      </c>
      <c r="H37" s="28" t="inlineStr">
        <is>
          <t>2 - Warm</t>
        </is>
      </c>
      <c r="I37" s="28" t="inlineStr">
        <is>
          <t>Contacted</t>
        </is>
      </c>
      <c r="J37" s="28" t="inlineStr">
        <is>
          <t>Needs MAPD in county.</t>
        </is>
      </c>
      <c r="K37" s="39" t="n">
        <v>46184</v>
      </c>
      <c r="L37" s="39" t="n">
        <v>20766</v>
      </c>
      <c r="M37" s="28" t="inlineStr">
        <is>
          <t>GA</t>
        </is>
      </c>
      <c r="N37" s="28" t="inlineStr">
        <is>
          <t>Tarrant</t>
        </is>
      </c>
      <c r="O37" s="28" t="inlineStr">
        <is>
          <t>Medigap Plan G</t>
        </is>
      </c>
      <c r="P37" s="28" t="inlineStr">
        <is>
          <t>Anthem/BCBS</t>
        </is>
      </c>
      <c r="Q37" s="39" t="n"/>
      <c r="R37" s="28" t="inlineStr"/>
      <c r="S37" s="40" t="n">
        <v>6.75</v>
      </c>
      <c r="T37" s="37" t="inlineStr"/>
    </row>
    <row r="38">
      <c r="A38" s="125" t="n">
        <v>30</v>
      </c>
      <c r="B38" s="41" t="n">
        <v>46044</v>
      </c>
      <c r="C38" s="32" t="inlineStr">
        <is>
          <t>Walter Carter</t>
        </is>
      </c>
      <c r="D38" s="32" t="inlineStr">
        <is>
          <t>(308) 526-4960</t>
        </is>
      </c>
      <c r="E38" s="32" t="inlineStr"/>
      <c r="F38" s="32" t="inlineStr">
        <is>
          <t>Referral – Agent</t>
        </is>
      </c>
      <c r="G38" s="42" t="n">
        <v>0</v>
      </c>
      <c r="H38" s="32" t="inlineStr">
        <is>
          <t>3 - Cool</t>
        </is>
      </c>
      <c r="I38" s="32" t="inlineStr">
        <is>
          <t>Interested</t>
        </is>
      </c>
      <c r="J38" s="32" t="inlineStr">
        <is>
          <t>Moving to FL.</t>
        </is>
      </c>
      <c r="K38" s="41" t="n">
        <v>46194</v>
      </c>
      <c r="L38" s="41" t="n">
        <v>17580</v>
      </c>
      <c r="M38" s="32" t="inlineStr">
        <is>
          <t>CA</t>
        </is>
      </c>
      <c r="N38" s="32" t="inlineStr">
        <is>
          <t>Broward</t>
        </is>
      </c>
      <c r="O38" s="32" t="inlineStr">
        <is>
          <t>MAPD</t>
        </is>
      </c>
      <c r="P38" s="32" t="inlineStr">
        <is>
          <t>Wellcare</t>
        </is>
      </c>
      <c r="Q38" s="41" t="n"/>
      <c r="R38" s="32" t="inlineStr"/>
      <c r="S38" s="42" t="inlineStr"/>
      <c r="T38" s="38" t="inlineStr"/>
    </row>
    <row r="39">
      <c r="A39" s="123" t="n">
        <v>31</v>
      </c>
      <c r="B39" s="39" t="n">
        <v>46135</v>
      </c>
      <c r="C39" s="28" t="inlineStr">
        <is>
          <t>Evelyn Phillips</t>
        </is>
      </c>
      <c r="D39" s="28" t="inlineStr">
        <is>
          <t>(727) 678-9171</t>
        </is>
      </c>
      <c r="E39" s="28" t="inlineStr">
        <is>
          <t>evelyn@email.com</t>
        </is>
      </c>
      <c r="F39" s="28" t="inlineStr">
        <is>
          <t>Social Media</t>
        </is>
      </c>
      <c r="G39" s="40" t="n">
        <v>9.26</v>
      </c>
      <c r="H39" s="28" t="inlineStr">
        <is>
          <t>2 - Warm</t>
        </is>
      </c>
      <c r="I39" s="28" t="inlineStr">
        <is>
          <t>Contacted</t>
        </is>
      </c>
      <c r="J39" s="28" t="inlineStr">
        <is>
          <t>Chronic condition - DSNP candidate.</t>
        </is>
      </c>
      <c r="K39" s="39" t="n">
        <v>46192</v>
      </c>
      <c r="L39" s="39" t="n">
        <v>22770</v>
      </c>
      <c r="M39" s="28" t="inlineStr">
        <is>
          <t>GA</t>
        </is>
      </c>
      <c r="N39" s="28" t="inlineStr">
        <is>
          <t>Bexar</t>
        </is>
      </c>
      <c r="O39" s="28" t="inlineStr">
        <is>
          <t>Medigap Plan G</t>
        </is>
      </c>
      <c r="P39" s="28" t="inlineStr">
        <is>
          <t>Anthem/BCBS</t>
        </is>
      </c>
      <c r="Q39" s="39" t="n"/>
      <c r="R39" s="28" t="inlineStr"/>
      <c r="S39" s="40" t="n">
        <v>9.26</v>
      </c>
      <c r="T39" s="37" t="inlineStr"/>
    </row>
    <row r="40">
      <c r="A40" s="125" t="n">
        <v>32</v>
      </c>
      <c r="B40" s="41" t="n">
        <v>46148</v>
      </c>
      <c r="C40" s="32" t="inlineStr">
        <is>
          <t>Joseph Roberts</t>
        </is>
      </c>
      <c r="D40" s="32" t="inlineStr">
        <is>
          <t>(337) 470-6992</t>
        </is>
      </c>
      <c r="E40" s="32" t="inlineStr">
        <is>
          <t>joseph@email.com</t>
        </is>
      </c>
      <c r="F40" s="32" t="inlineStr">
        <is>
          <t>Cold Call</t>
        </is>
      </c>
      <c r="G40" s="42" t="n">
        <v>0</v>
      </c>
      <c r="H40" s="32" t="inlineStr">
        <is>
          <t>1 - Hot</t>
        </is>
      </c>
      <c r="I40" s="32" t="inlineStr">
        <is>
          <t>Contacted</t>
        </is>
      </c>
      <c r="J40" s="32" t="inlineStr">
        <is>
          <t>Budget conscious.</t>
        </is>
      </c>
      <c r="K40" s="41" t="n">
        <v>46190</v>
      </c>
      <c r="L40" s="41" t="n">
        <v>22246</v>
      </c>
      <c r="M40" s="32" t="inlineStr">
        <is>
          <t>FL</t>
        </is>
      </c>
      <c r="N40" s="32" t="inlineStr">
        <is>
          <t>Alameda</t>
        </is>
      </c>
      <c r="O40" s="32" t="inlineStr">
        <is>
          <t>MA-Only</t>
        </is>
      </c>
      <c r="P40" s="32" t="inlineStr">
        <is>
          <t>Devoted Health</t>
        </is>
      </c>
      <c r="Q40" s="41" t="n"/>
      <c r="R40" s="32" t="inlineStr"/>
      <c r="S40" s="42" t="inlineStr"/>
      <c r="T40" s="38" t="inlineStr"/>
    </row>
    <row r="41">
      <c r="A41" s="123" t="n">
        <v>33</v>
      </c>
      <c r="B41" s="39" t="n">
        <v>46151</v>
      </c>
      <c r="C41" s="28" t="inlineStr">
        <is>
          <t>Ernest Lewis</t>
        </is>
      </c>
      <c r="D41" s="28" t="inlineStr">
        <is>
          <t>(582) 547-6990</t>
        </is>
      </c>
      <c r="E41" s="28" t="inlineStr">
        <is>
          <t>ernest@email.com</t>
        </is>
      </c>
      <c r="F41" s="28" t="inlineStr">
        <is>
          <t>Referral – Client</t>
        </is>
      </c>
      <c r="G41" s="40" t="n">
        <v>0</v>
      </c>
      <c r="H41" s="28" t="inlineStr">
        <is>
          <t>1 - Hot</t>
        </is>
      </c>
      <c r="I41" s="28" t="inlineStr">
        <is>
          <t>Interested</t>
        </is>
      </c>
      <c r="J41" s="28" t="inlineStr">
        <is>
          <t>Losing employer coverage.</t>
        </is>
      </c>
      <c r="K41" s="39" t="n">
        <v>46189</v>
      </c>
      <c r="L41" s="39" t="n">
        <v>16771</v>
      </c>
      <c r="M41" s="28" t="inlineStr">
        <is>
          <t>PA</t>
        </is>
      </c>
      <c r="N41" s="28" t="inlineStr">
        <is>
          <t>Los Angeles</t>
        </is>
      </c>
      <c r="O41" s="28" t="inlineStr">
        <is>
          <t>MAPD</t>
        </is>
      </c>
      <c r="P41" s="28" t="inlineStr">
        <is>
          <t>UnitedHealthcare</t>
        </is>
      </c>
      <c r="Q41" s="39" t="n"/>
      <c r="R41" s="28" t="inlineStr"/>
      <c r="S41" s="40" t="inlineStr"/>
      <c r="T41" s="37" t="inlineStr"/>
    </row>
    <row r="42">
      <c r="A42" s="125" t="n">
        <v>34</v>
      </c>
      <c r="B42" s="41" t="n">
        <v>46075</v>
      </c>
      <c r="C42" s="32" t="inlineStr">
        <is>
          <t>Betty Edwards</t>
        </is>
      </c>
      <c r="D42" s="32" t="inlineStr">
        <is>
          <t>(957) 506-6511</t>
        </is>
      </c>
      <c r="E42" s="32" t="inlineStr">
        <is>
          <t>betty@email.com</t>
        </is>
      </c>
      <c r="F42" s="32" t="inlineStr">
        <is>
          <t>Cold Call</t>
        </is>
      </c>
      <c r="G42" s="42" t="n">
        <v>0</v>
      </c>
      <c r="H42" s="32" t="inlineStr">
        <is>
          <t>2 - Warm</t>
        </is>
      </c>
      <c r="I42" s="32" t="inlineStr">
        <is>
          <t>Contacted</t>
        </is>
      </c>
      <c r="J42" s="32" t="inlineStr">
        <is>
          <t>Referral from client.</t>
        </is>
      </c>
      <c r="K42" s="41" t="n">
        <v>46196</v>
      </c>
      <c r="L42" s="41" t="n">
        <v>16361</v>
      </c>
      <c r="M42" s="32" t="inlineStr">
        <is>
          <t>CO</t>
        </is>
      </c>
      <c r="N42" s="32" t="inlineStr">
        <is>
          <t>Sacramento</t>
        </is>
      </c>
      <c r="O42" s="32" t="inlineStr">
        <is>
          <t>Medigap Plan G</t>
        </is>
      </c>
      <c r="P42" s="32" t="inlineStr">
        <is>
          <t>UnitedHealthcare</t>
        </is>
      </c>
      <c r="Q42" s="41" t="n"/>
      <c r="R42" s="32" t="inlineStr"/>
      <c r="S42" s="42" t="inlineStr"/>
      <c r="T42" s="38" t="inlineStr"/>
    </row>
    <row r="43">
      <c r="A43" s="123" t="n">
        <v>35</v>
      </c>
      <c r="B43" s="39" t="n">
        <v>46108</v>
      </c>
      <c r="C43" s="28" t="inlineStr">
        <is>
          <t>Arthur Perez</t>
        </is>
      </c>
      <c r="D43" s="28" t="inlineStr">
        <is>
          <t>(994) 792-4728</t>
        </is>
      </c>
      <c r="E43" s="28" t="inlineStr">
        <is>
          <t>arthur@email.com</t>
        </is>
      </c>
      <c r="F43" s="28" t="inlineStr">
        <is>
          <t>Referral – Client</t>
        </is>
      </c>
      <c r="G43" s="40" t="n">
        <v>0</v>
      </c>
      <c r="H43" s="28" t="inlineStr">
        <is>
          <t>4 - Cold</t>
        </is>
      </c>
      <c r="I43" s="28" t="inlineStr">
        <is>
          <t>Enrolled</t>
        </is>
      </c>
      <c r="J43" s="28" t="inlineStr"/>
      <c r="K43" s="39" t="n">
        <v>46197</v>
      </c>
      <c r="L43" s="39" t="n">
        <v>17254</v>
      </c>
      <c r="M43" s="28" t="inlineStr">
        <is>
          <t>PA</t>
        </is>
      </c>
      <c r="N43" s="28" t="inlineStr">
        <is>
          <t>Miami-Dade</t>
        </is>
      </c>
      <c r="O43" s="28" t="inlineStr">
        <is>
          <t>MA-Only</t>
        </is>
      </c>
      <c r="P43" s="28" t="inlineStr">
        <is>
          <t>Anthem/BCBS</t>
        </is>
      </c>
      <c r="Q43" s="39" t="n">
        <v>46171</v>
      </c>
      <c r="R43" s="28" t="inlineStr">
        <is>
          <t>Enrolled</t>
        </is>
      </c>
      <c r="S43" s="40" t="inlineStr"/>
      <c r="T43" s="37" t="inlineStr"/>
    </row>
    <row r="44">
      <c r="A44" s="125" t="n">
        <v>36</v>
      </c>
      <c r="B44" s="41" t="n">
        <v>46160</v>
      </c>
      <c r="C44" s="32" t="inlineStr">
        <is>
          <t>Doris Collins</t>
        </is>
      </c>
      <c r="D44" s="32" t="inlineStr">
        <is>
          <t>(922) 341-9498</t>
        </is>
      </c>
      <c r="E44" s="32" t="inlineStr"/>
      <c r="F44" s="32" t="inlineStr">
        <is>
          <t>Referral – Client</t>
        </is>
      </c>
      <c r="G44" s="42" t="n">
        <v>0</v>
      </c>
      <c r="H44" s="32" t="inlineStr">
        <is>
          <t>4 - Cold</t>
        </is>
      </c>
      <c r="I44" s="32" t="inlineStr">
        <is>
          <t>Lost</t>
        </is>
      </c>
      <c r="J44" s="32" t="inlineStr">
        <is>
          <t>Budget conscious.</t>
        </is>
      </c>
      <c r="K44" s="41" t="n"/>
      <c r="L44" s="41" t="n">
        <v>17072</v>
      </c>
      <c r="M44" s="32" t="inlineStr">
        <is>
          <t>GA</t>
        </is>
      </c>
      <c r="N44" s="32" t="inlineStr">
        <is>
          <t>Hillsborough</t>
        </is>
      </c>
      <c r="O44" s="32" t="inlineStr">
        <is>
          <t>MA-Only</t>
        </is>
      </c>
      <c r="P44" s="32" t="inlineStr">
        <is>
          <t>Molina</t>
        </is>
      </c>
      <c r="Q44" s="41" t="n"/>
      <c r="R44" s="32" t="inlineStr"/>
      <c r="S44" s="42" t="inlineStr"/>
      <c r="T44" s="38" t="inlineStr"/>
    </row>
    <row r="45">
      <c r="A45" s="123" t="n">
        <v>37</v>
      </c>
      <c r="B45" s="39" t="n">
        <v>46112</v>
      </c>
      <c r="C45" s="28" t="inlineStr">
        <is>
          <t>Edna Perez</t>
        </is>
      </c>
      <c r="D45" s="28" t="inlineStr">
        <is>
          <t>(485) 771-5890</t>
        </is>
      </c>
      <c r="E45" s="28" t="inlineStr"/>
      <c r="F45" s="28" t="inlineStr">
        <is>
          <t>Cold Call</t>
        </is>
      </c>
      <c r="G45" s="40" t="n">
        <v>0</v>
      </c>
      <c r="H45" s="28" t="inlineStr">
        <is>
          <t>2 - Warm</t>
        </is>
      </c>
      <c r="I45" s="28" t="inlineStr">
        <is>
          <t>DNC</t>
        </is>
      </c>
      <c r="J45" s="28" t="inlineStr">
        <is>
          <t>Moving to FL.</t>
        </is>
      </c>
      <c r="K45" s="39" t="n"/>
      <c r="L45" s="39" t="n">
        <v>19171</v>
      </c>
      <c r="M45" s="28" t="inlineStr">
        <is>
          <t>AZ</t>
        </is>
      </c>
      <c r="N45" s="28" t="inlineStr">
        <is>
          <t>Tarrant</t>
        </is>
      </c>
      <c r="O45" s="28" t="inlineStr">
        <is>
          <t>PDP</t>
        </is>
      </c>
      <c r="P45" s="28" t="inlineStr">
        <is>
          <t>Molina</t>
        </is>
      </c>
      <c r="Q45" s="39" t="n"/>
      <c r="R45" s="28" t="inlineStr"/>
      <c r="S45" s="40" t="inlineStr"/>
      <c r="T45" s="37" t="inlineStr"/>
    </row>
    <row r="46">
      <c r="A46" s="125" t="n">
        <v>38</v>
      </c>
      <c r="B46" s="41" t="n">
        <v>46101</v>
      </c>
      <c r="C46" s="32" t="inlineStr">
        <is>
          <t>Frances Campbell</t>
        </is>
      </c>
      <c r="D46" s="32" t="inlineStr">
        <is>
          <t>(494) 931-2294</t>
        </is>
      </c>
      <c r="E46" s="32" t="inlineStr"/>
      <c r="F46" s="32" t="inlineStr">
        <is>
          <t>Community Event</t>
        </is>
      </c>
      <c r="G46" s="42" t="n">
        <v>7.89</v>
      </c>
      <c r="H46" s="32" t="inlineStr">
        <is>
          <t>1 - Hot</t>
        </is>
      </c>
      <c r="I46" s="32" t="inlineStr">
        <is>
          <t>New</t>
        </is>
      </c>
      <c r="J46" s="32" t="inlineStr">
        <is>
          <t>Chronic condition - DSNP candidate.</t>
        </is>
      </c>
      <c r="K46" s="41" t="n">
        <v>46178</v>
      </c>
      <c r="L46" s="41" t="n">
        <v>19651</v>
      </c>
      <c r="M46" s="32" t="inlineStr">
        <is>
          <t>AZ</t>
        </is>
      </c>
      <c r="N46" s="32" t="inlineStr">
        <is>
          <t>Clark</t>
        </is>
      </c>
      <c r="O46" s="32" t="inlineStr">
        <is>
          <t>Medigap Plan N</t>
        </is>
      </c>
      <c r="P46" s="32" t="inlineStr">
        <is>
          <t>Wellcare</t>
        </is>
      </c>
      <c r="Q46" s="41" t="n"/>
      <c r="R46" s="32" t="inlineStr"/>
      <c r="S46" s="42" t="n">
        <v>7.89</v>
      </c>
      <c r="T46" s="38" t="inlineStr"/>
    </row>
    <row r="47">
      <c r="A47" s="123" t="n">
        <v>39</v>
      </c>
      <c r="B47" s="39" t="n">
        <v>46162</v>
      </c>
      <c r="C47" s="28" t="inlineStr">
        <is>
          <t>Ernest Collins</t>
        </is>
      </c>
      <c r="D47" s="28" t="inlineStr">
        <is>
          <t>(623) 538-8739</t>
        </is>
      </c>
      <c r="E47" s="28" t="inlineStr"/>
      <c r="F47" s="28" t="inlineStr">
        <is>
          <t>Community Event</t>
        </is>
      </c>
      <c r="G47" s="40" t="n">
        <v>8.279999999999999</v>
      </c>
      <c r="H47" s="28" t="inlineStr">
        <is>
          <t>2 - Warm</t>
        </is>
      </c>
      <c r="I47" s="28" t="inlineStr">
        <is>
          <t>Appointment Set</t>
        </is>
      </c>
      <c r="J47" s="28" t="inlineStr">
        <is>
          <t>Turning 65 soon.</t>
        </is>
      </c>
      <c r="K47" s="39" t="n">
        <v>46180</v>
      </c>
      <c r="L47" s="39" t="n">
        <v>22535</v>
      </c>
      <c r="M47" s="28" t="inlineStr">
        <is>
          <t>CA</t>
        </is>
      </c>
      <c r="N47" s="28" t="inlineStr">
        <is>
          <t>Cook</t>
        </is>
      </c>
      <c r="O47" s="28" t="inlineStr">
        <is>
          <t>Medigap Plan G</t>
        </is>
      </c>
      <c r="P47" s="28" t="inlineStr">
        <is>
          <t>Molina</t>
        </is>
      </c>
      <c r="Q47" s="39" t="n"/>
      <c r="R47" s="28" t="inlineStr"/>
      <c r="S47" s="40" t="n">
        <v>8.279999999999999</v>
      </c>
      <c r="T47" s="37" t="inlineStr"/>
    </row>
    <row r="48">
      <c r="A48" s="125" t="n">
        <v>40</v>
      </c>
      <c r="B48" s="41" t="n">
        <v>46069</v>
      </c>
      <c r="C48" s="32" t="inlineStr">
        <is>
          <t>Henry Martin</t>
        </is>
      </c>
      <c r="D48" s="32" t="inlineStr">
        <is>
          <t>(380) 237-7504</t>
        </is>
      </c>
      <c r="E48" s="32" t="inlineStr">
        <is>
          <t>henry@email.com</t>
        </is>
      </c>
      <c r="F48" s="32" t="inlineStr">
        <is>
          <t>Community Event</t>
        </is>
      </c>
      <c r="G48" s="42" t="n">
        <v>11.17</v>
      </c>
      <c r="H48" s="32" t="inlineStr">
        <is>
          <t>2 - Warm</t>
        </is>
      </c>
      <c r="I48" s="32" t="inlineStr">
        <is>
          <t>Enrolled</t>
        </is>
      </c>
      <c r="J48" s="32" t="inlineStr">
        <is>
          <t>Turning 65 soon.</t>
        </is>
      </c>
      <c r="K48" s="41" t="n">
        <v>46205</v>
      </c>
      <c r="L48" s="41" t="n">
        <v>19512</v>
      </c>
      <c r="M48" s="32" t="inlineStr">
        <is>
          <t>FL</t>
        </is>
      </c>
      <c r="N48" s="32" t="inlineStr">
        <is>
          <t>Sacramento</t>
        </is>
      </c>
      <c r="O48" s="32" t="inlineStr">
        <is>
          <t>Medigap Plan N</t>
        </is>
      </c>
      <c r="P48" s="32" t="inlineStr">
        <is>
          <t>Humana</t>
        </is>
      </c>
      <c r="Q48" s="41" t="n">
        <v>46133</v>
      </c>
      <c r="R48" s="32" t="inlineStr">
        <is>
          <t>Enrolled</t>
        </is>
      </c>
      <c r="S48" s="42" t="n">
        <v>11.17</v>
      </c>
      <c r="T48" s="38" t="inlineStr"/>
    </row>
    <row r="49">
      <c r="A49" s="123" t="n">
        <v>41</v>
      </c>
      <c r="B49" s="39" t="n">
        <v>46058</v>
      </c>
      <c r="C49" s="28" t="inlineStr">
        <is>
          <t>Carol Green</t>
        </is>
      </c>
      <c r="D49" s="28" t="inlineStr">
        <is>
          <t>(463) 935-4050</t>
        </is>
      </c>
      <c r="E49" s="28" t="inlineStr"/>
      <c r="F49" s="28" t="inlineStr">
        <is>
          <t>TV/Radio</t>
        </is>
      </c>
      <c r="G49" s="40" t="n">
        <v>53.31</v>
      </c>
      <c r="H49" s="28" t="inlineStr">
        <is>
          <t>2 - Warm</t>
        </is>
      </c>
      <c r="I49" s="28" t="inlineStr">
        <is>
          <t>New</t>
        </is>
      </c>
      <c r="J49" s="28" t="inlineStr">
        <is>
          <t>Budget conscious.</t>
        </is>
      </c>
      <c r="K49" s="39" t="n">
        <v>46197</v>
      </c>
      <c r="L49" s="39" t="n">
        <v>19241</v>
      </c>
      <c r="M49" s="28" t="inlineStr">
        <is>
          <t>WA</t>
        </is>
      </c>
      <c r="N49" s="28" t="inlineStr">
        <is>
          <t>Clark</t>
        </is>
      </c>
      <c r="O49" s="28" t="inlineStr">
        <is>
          <t>MA-Only</t>
        </is>
      </c>
      <c r="P49" s="28" t="inlineStr">
        <is>
          <t>Cigna</t>
        </is>
      </c>
      <c r="Q49" s="39" t="n"/>
      <c r="R49" s="28" t="inlineStr"/>
      <c r="S49" s="40" t="n">
        <v>53.31</v>
      </c>
      <c r="T49" s="37" t="inlineStr"/>
    </row>
    <row r="50">
      <c r="A50" s="125" t="n">
        <v>42</v>
      </c>
      <c r="B50" s="41" t="n">
        <v>46109</v>
      </c>
      <c r="C50" s="32" t="inlineStr">
        <is>
          <t>Gerald Nelson</t>
        </is>
      </c>
      <c r="D50" s="32" t="inlineStr">
        <is>
          <t>(441) 657-5374</t>
        </is>
      </c>
      <c r="E50" s="32" t="inlineStr">
        <is>
          <t>gerald@email.com</t>
        </is>
      </c>
      <c r="F50" s="32" t="inlineStr">
        <is>
          <t>Cold Call</t>
        </is>
      </c>
      <c r="G50" s="42" t="n">
        <v>0</v>
      </c>
      <c r="H50" s="32" t="inlineStr">
        <is>
          <t>1 - Hot</t>
        </is>
      </c>
      <c r="I50" s="32" t="inlineStr">
        <is>
          <t>Contacted</t>
        </is>
      </c>
      <c r="J50" s="32" t="inlineStr">
        <is>
          <t>Moving to FL.</t>
        </is>
      </c>
      <c r="K50" s="41" t="n">
        <v>46189</v>
      </c>
      <c r="L50" s="41" t="n">
        <v>15953</v>
      </c>
      <c r="M50" s="32" t="inlineStr">
        <is>
          <t>FL</t>
        </is>
      </c>
      <c r="N50" s="32" t="inlineStr">
        <is>
          <t>San Bernardino</t>
        </is>
      </c>
      <c r="O50" s="32" t="inlineStr">
        <is>
          <t>PDP</t>
        </is>
      </c>
      <c r="P50" s="32" t="inlineStr">
        <is>
          <t>Anthem/BCBS</t>
        </is>
      </c>
      <c r="Q50" s="41" t="n"/>
      <c r="R50" s="32" t="inlineStr"/>
      <c r="S50" s="42" t="inlineStr"/>
      <c r="T50" s="38" t="inlineStr"/>
    </row>
    <row r="51">
      <c r="A51" s="123" t="n">
        <v>43</v>
      </c>
      <c r="B51" s="39" t="n">
        <v>46012</v>
      </c>
      <c r="C51" s="28" t="inlineStr">
        <is>
          <t>Robert Torres</t>
        </is>
      </c>
      <c r="D51" s="28" t="inlineStr">
        <is>
          <t>(502) 576-4618</t>
        </is>
      </c>
      <c r="E51" s="28" t="inlineStr"/>
      <c r="F51" s="28" t="inlineStr">
        <is>
          <t>Referral – Client</t>
        </is>
      </c>
      <c r="G51" s="40" t="n">
        <v>0</v>
      </c>
      <c r="H51" s="28" t="inlineStr">
        <is>
          <t>1 - Hot</t>
        </is>
      </c>
      <c r="I51" s="28" t="inlineStr">
        <is>
          <t>Contacted</t>
        </is>
      </c>
      <c r="J51" s="28" t="inlineStr">
        <is>
          <t>Turning 65 soon.</t>
        </is>
      </c>
      <c r="K51" s="39" t="n">
        <v>46206</v>
      </c>
      <c r="L51" s="39" t="n">
        <v>17263</v>
      </c>
      <c r="M51" s="28" t="inlineStr">
        <is>
          <t>NC</t>
        </is>
      </c>
      <c r="N51" s="28" t="inlineStr">
        <is>
          <t>Pinellas</t>
        </is>
      </c>
      <c r="O51" s="28" t="inlineStr">
        <is>
          <t>Medigap Plan G</t>
        </is>
      </c>
      <c r="P51" s="28" t="inlineStr">
        <is>
          <t>Molina</t>
        </is>
      </c>
      <c r="Q51" s="39" t="n"/>
      <c r="R51" s="28" t="inlineStr"/>
      <c r="S51" s="40" t="inlineStr"/>
      <c r="T51" s="37" t="inlineStr"/>
    </row>
    <row r="52">
      <c r="A52" s="125" t="n">
        <v>44</v>
      </c>
      <c r="B52" s="41" t="n">
        <v>46031</v>
      </c>
      <c r="C52" s="32" t="inlineStr">
        <is>
          <t>Thelma Ramirez</t>
        </is>
      </c>
      <c r="D52" s="32" t="inlineStr">
        <is>
          <t>(263) 760-9281</t>
        </is>
      </c>
      <c r="E52" s="32" t="inlineStr"/>
      <c r="F52" s="32" t="inlineStr">
        <is>
          <t>Direct Mail</t>
        </is>
      </c>
      <c r="G52" s="42" t="n">
        <v>17.52</v>
      </c>
      <c r="H52" s="32" t="inlineStr">
        <is>
          <t>1 - Hot</t>
        </is>
      </c>
      <c r="I52" s="32" t="inlineStr">
        <is>
          <t>New</t>
        </is>
      </c>
      <c r="J52" s="32" t="inlineStr">
        <is>
          <t>Referral from client.</t>
        </is>
      </c>
      <c r="K52" s="41" t="n">
        <v>46180</v>
      </c>
      <c r="L52" s="41" t="n">
        <v>21272</v>
      </c>
      <c r="M52" s="32" t="inlineStr">
        <is>
          <t>IL</t>
        </is>
      </c>
      <c r="N52" s="32" t="inlineStr">
        <is>
          <t>Bexar</t>
        </is>
      </c>
      <c r="O52" s="32" t="inlineStr">
        <is>
          <t>Medigap Plan G</t>
        </is>
      </c>
      <c r="P52" s="32" t="inlineStr">
        <is>
          <t>Humana</t>
        </is>
      </c>
      <c r="Q52" s="41" t="n"/>
      <c r="R52" s="32" t="inlineStr"/>
      <c r="S52" s="42" t="n">
        <v>17.52</v>
      </c>
      <c r="T52" s="38" t="inlineStr"/>
    </row>
    <row r="53">
      <c r="A53" s="123" t="n">
        <v>45</v>
      </c>
      <c r="B53" s="39" t="n">
        <v>46032</v>
      </c>
      <c r="C53" s="28" t="inlineStr">
        <is>
          <t>Vernon Lee</t>
        </is>
      </c>
      <c r="D53" s="28" t="inlineStr">
        <is>
          <t>(673) 888-6049</t>
        </is>
      </c>
      <c r="E53" s="28" t="inlineStr">
        <is>
          <t>vernon@email.com</t>
        </is>
      </c>
      <c r="F53" s="28" t="inlineStr">
        <is>
          <t>TV/Radio</t>
        </is>
      </c>
      <c r="G53" s="40" t="n">
        <v>42.96</v>
      </c>
      <c r="H53" s="28" t="inlineStr">
        <is>
          <t>1 - Hot</t>
        </is>
      </c>
      <c r="I53" s="28" t="inlineStr">
        <is>
          <t>Not Interested</t>
        </is>
      </c>
      <c r="J53" s="28" t="inlineStr">
        <is>
          <t>Has Medicaid.</t>
        </is>
      </c>
      <c r="K53" s="39" t="n"/>
      <c r="L53" s="39" t="n">
        <v>19895</v>
      </c>
      <c r="M53" s="28" t="inlineStr">
        <is>
          <t>CO</t>
        </is>
      </c>
      <c r="N53" s="28" t="inlineStr">
        <is>
          <t>Clark</t>
        </is>
      </c>
      <c r="O53" s="28" t="inlineStr">
        <is>
          <t>Medigap Plan N</t>
        </is>
      </c>
      <c r="P53" s="28" t="inlineStr">
        <is>
          <t>Humana</t>
        </is>
      </c>
      <c r="Q53" s="39" t="n"/>
      <c r="R53" s="28" t="inlineStr"/>
      <c r="S53" s="40" t="n">
        <v>42.96</v>
      </c>
      <c r="T53" s="37" t="inlineStr"/>
    </row>
    <row r="54">
      <c r="A54" s="125" t="n">
        <v>46</v>
      </c>
      <c r="B54" s="41" t="n">
        <v>46102</v>
      </c>
      <c r="C54" s="32" t="inlineStr">
        <is>
          <t>Margaret King</t>
        </is>
      </c>
      <c r="D54" s="32" t="inlineStr">
        <is>
          <t>(618) 384-3218</t>
        </is>
      </c>
      <c r="E54" s="32" t="inlineStr">
        <is>
          <t>margaret@email.com</t>
        </is>
      </c>
      <c r="F54" s="32" t="inlineStr">
        <is>
          <t>Cold Call</t>
        </is>
      </c>
      <c r="G54" s="42" t="n">
        <v>0</v>
      </c>
      <c r="H54" s="32" t="inlineStr">
        <is>
          <t>1 - Hot</t>
        </is>
      </c>
      <c r="I54" s="32" t="inlineStr">
        <is>
          <t>DNC</t>
        </is>
      </c>
      <c r="J54" s="32" t="inlineStr">
        <is>
          <t>Has Medicaid.</t>
        </is>
      </c>
      <c r="K54" s="41" t="n"/>
      <c r="L54" s="41" t="n">
        <v>18606</v>
      </c>
      <c r="M54" s="32" t="inlineStr">
        <is>
          <t>NC</t>
        </is>
      </c>
      <c r="N54" s="32" t="inlineStr">
        <is>
          <t>Miami-Dade</t>
        </is>
      </c>
      <c r="O54" s="32" t="inlineStr">
        <is>
          <t>Medigap Plan G</t>
        </is>
      </c>
      <c r="P54" s="32" t="inlineStr">
        <is>
          <t>Humana</t>
        </is>
      </c>
      <c r="Q54" s="41" t="n"/>
      <c r="R54" s="32" t="inlineStr"/>
      <c r="S54" s="42" t="inlineStr"/>
      <c r="T54" s="38" t="inlineStr"/>
    </row>
    <row r="55">
      <c r="A55" s="123" t="n">
        <v>47</v>
      </c>
      <c r="B55" s="39" t="n">
        <v>46170</v>
      </c>
      <c r="C55" s="28" t="inlineStr">
        <is>
          <t>Vernon Torres</t>
        </is>
      </c>
      <c r="D55" s="28" t="inlineStr">
        <is>
          <t>(674) 889-9920</t>
        </is>
      </c>
      <c r="E55" s="28" t="inlineStr"/>
      <c r="F55" s="28" t="inlineStr">
        <is>
          <t>Referral – Agent</t>
        </is>
      </c>
      <c r="G55" s="40" t="n">
        <v>0</v>
      </c>
      <c r="H55" s="28" t="inlineStr">
        <is>
          <t>1 - Hot</t>
        </is>
      </c>
      <c r="I55" s="28" t="inlineStr">
        <is>
          <t>Appointment Set</t>
        </is>
      </c>
      <c r="J55" s="28" t="inlineStr">
        <is>
          <t>Has Medicaid.</t>
        </is>
      </c>
      <c r="K55" s="39" t="n">
        <v>46186</v>
      </c>
      <c r="L55" s="39" t="n">
        <v>20135</v>
      </c>
      <c r="M55" s="28" t="inlineStr">
        <is>
          <t>NC</t>
        </is>
      </c>
      <c r="N55" s="28" t="inlineStr">
        <is>
          <t>Pinellas</t>
        </is>
      </c>
      <c r="O55" s="28" t="inlineStr">
        <is>
          <t>MA-Only</t>
        </is>
      </c>
      <c r="P55" s="28" t="inlineStr">
        <is>
          <t>Wellcare</t>
        </is>
      </c>
      <c r="Q55" s="39" t="n"/>
      <c r="R55" s="28" t="inlineStr"/>
      <c r="S55" s="40" t="inlineStr"/>
      <c r="T55" s="37" t="inlineStr"/>
    </row>
    <row r="56">
      <c r="A56" s="125" t="n">
        <v>48</v>
      </c>
      <c r="B56" s="41" t="n">
        <v>46158</v>
      </c>
      <c r="C56" s="32" t="inlineStr">
        <is>
          <t>Helen Stewart</t>
        </is>
      </c>
      <c r="D56" s="32" t="inlineStr">
        <is>
          <t>(808) 234-8314</t>
        </is>
      </c>
      <c r="E56" s="32" t="inlineStr">
        <is>
          <t>helen@email.com</t>
        </is>
      </c>
      <c r="F56" s="32" t="inlineStr">
        <is>
          <t>Referral – Client</t>
        </is>
      </c>
      <c r="G56" s="42" t="n">
        <v>0</v>
      </c>
      <c r="H56" s="32" t="inlineStr">
        <is>
          <t>2 - Warm</t>
        </is>
      </c>
      <c r="I56" s="32" t="inlineStr">
        <is>
          <t>Contacted</t>
        </is>
      </c>
      <c r="J56" s="32" t="inlineStr">
        <is>
          <t>Needs MAPD in county.</t>
        </is>
      </c>
      <c r="K56" s="41" t="n">
        <v>46180</v>
      </c>
      <c r="L56" s="41" t="n">
        <v>20239</v>
      </c>
      <c r="M56" s="32" t="inlineStr">
        <is>
          <t>GA</t>
        </is>
      </c>
      <c r="N56" s="32" t="inlineStr">
        <is>
          <t>Wayne</t>
        </is>
      </c>
      <c r="O56" s="32" t="inlineStr">
        <is>
          <t>MA-Only</t>
        </is>
      </c>
      <c r="P56" s="32" t="inlineStr">
        <is>
          <t>Anthem/BCBS</t>
        </is>
      </c>
      <c r="Q56" s="41" t="n"/>
      <c r="R56" s="32" t="inlineStr"/>
      <c r="S56" s="42" t="inlineStr"/>
      <c r="T56" s="38" t="inlineStr"/>
    </row>
    <row r="57">
      <c r="A57" s="123" t="n">
        <v>49</v>
      </c>
      <c r="B57" s="39" t="n">
        <v>46098</v>
      </c>
      <c r="C57" s="28" t="inlineStr">
        <is>
          <t>Thelma Rivera</t>
        </is>
      </c>
      <c r="D57" s="28" t="inlineStr">
        <is>
          <t>(346) 876-9540</t>
        </is>
      </c>
      <c r="E57" s="28" t="inlineStr"/>
      <c r="F57" s="28" t="inlineStr">
        <is>
          <t>Internet Lead</t>
        </is>
      </c>
      <c r="G57" s="40" t="n">
        <v>21.78</v>
      </c>
      <c r="H57" s="28" t="inlineStr">
        <is>
          <t>2 - Warm</t>
        </is>
      </c>
      <c r="I57" s="28" t="inlineStr">
        <is>
          <t>Contacted</t>
        </is>
      </c>
      <c r="J57" s="28" t="inlineStr">
        <is>
          <t>Moving to FL.</t>
        </is>
      </c>
      <c r="K57" s="39" t="n">
        <v>46205</v>
      </c>
      <c r="L57" s="39" t="n">
        <v>19865</v>
      </c>
      <c r="M57" s="28" t="inlineStr">
        <is>
          <t>PA</t>
        </is>
      </c>
      <c r="N57" s="28" t="inlineStr">
        <is>
          <t>Harris</t>
        </is>
      </c>
      <c r="O57" s="28" t="inlineStr">
        <is>
          <t>Medigap Plan G</t>
        </is>
      </c>
      <c r="P57" s="28" t="inlineStr">
        <is>
          <t>Molina</t>
        </is>
      </c>
      <c r="Q57" s="39" t="n"/>
      <c r="R57" s="28" t="inlineStr"/>
      <c r="S57" s="40" t="n">
        <v>21.78</v>
      </c>
      <c r="T57" s="37" t="inlineStr"/>
    </row>
    <row r="58">
      <c r="A58" s="125" t="n">
        <v>50</v>
      </c>
      <c r="B58" s="41" t="n">
        <v>46118</v>
      </c>
      <c r="C58" s="32" t="inlineStr">
        <is>
          <t>Robert Hall</t>
        </is>
      </c>
      <c r="D58" s="32" t="inlineStr">
        <is>
          <t>(507) 924-3365</t>
        </is>
      </c>
      <c r="E58" s="32" t="inlineStr">
        <is>
          <t>robert@email.com</t>
        </is>
      </c>
      <c r="F58" s="32" t="inlineStr">
        <is>
          <t>Social Media</t>
        </is>
      </c>
      <c r="G58" s="42" t="n">
        <v>6.94</v>
      </c>
      <c r="H58" s="32" t="inlineStr">
        <is>
          <t>2 - Warm</t>
        </is>
      </c>
      <c r="I58" s="32" t="inlineStr">
        <is>
          <t>DNC</t>
        </is>
      </c>
      <c r="J58" s="32" t="inlineStr">
        <is>
          <t>Needs MAPD in county.</t>
        </is>
      </c>
      <c r="K58" s="41" t="n"/>
      <c r="L58" s="41" t="n">
        <v>16400</v>
      </c>
      <c r="M58" s="32" t="inlineStr">
        <is>
          <t>GA</t>
        </is>
      </c>
      <c r="N58" s="32" t="inlineStr">
        <is>
          <t>Alameda</t>
        </is>
      </c>
      <c r="O58" s="32" t="inlineStr">
        <is>
          <t>Medigap Plan N</t>
        </is>
      </c>
      <c r="P58" s="32" t="inlineStr">
        <is>
          <t>Aetna</t>
        </is>
      </c>
      <c r="Q58" s="41" t="n"/>
      <c r="R58" s="32" t="inlineStr"/>
      <c r="S58" s="42" t="n">
        <v>6.94</v>
      </c>
      <c r="T58" s="38" t="inlineStr"/>
    </row>
    <row r="59">
      <c r="A59" s="123" t="n">
        <v>51</v>
      </c>
      <c r="B59" s="39" t="n">
        <v>46107</v>
      </c>
      <c r="C59" s="28" t="inlineStr">
        <is>
          <t>Evelyn White</t>
        </is>
      </c>
      <c r="D59" s="28" t="inlineStr">
        <is>
          <t>(889) 819-1647</t>
        </is>
      </c>
      <c r="E59" s="28" t="inlineStr">
        <is>
          <t>evelyn@email.com</t>
        </is>
      </c>
      <c r="F59" s="28" t="inlineStr">
        <is>
          <t>Community Event</t>
        </is>
      </c>
      <c r="G59" s="40" t="n">
        <v>11.3</v>
      </c>
      <c r="H59" s="28" t="inlineStr">
        <is>
          <t>1 - Hot</t>
        </is>
      </c>
      <c r="I59" s="28" t="inlineStr">
        <is>
          <t>Appointment Set</t>
        </is>
      </c>
      <c r="J59" s="28" t="inlineStr">
        <is>
          <t>Losing employer coverage.</t>
        </is>
      </c>
      <c r="K59" s="39" t="n">
        <v>46189</v>
      </c>
      <c r="L59" s="39" t="n">
        <v>15903</v>
      </c>
      <c r="M59" s="28" t="inlineStr">
        <is>
          <t>PA</t>
        </is>
      </c>
      <c r="N59" s="28" t="inlineStr">
        <is>
          <t>Clark</t>
        </is>
      </c>
      <c r="O59" s="28" t="inlineStr">
        <is>
          <t>Medigap Plan G</t>
        </is>
      </c>
      <c r="P59" s="28" t="inlineStr">
        <is>
          <t>Anthem/BCBS</t>
        </is>
      </c>
      <c r="Q59" s="39" t="n"/>
      <c r="R59" s="28" t="inlineStr"/>
      <c r="S59" s="40" t="n">
        <v>11.3</v>
      </c>
      <c r="T59" s="37" t="inlineStr"/>
    </row>
    <row r="60">
      <c r="A60" s="125" t="n">
        <v>52</v>
      </c>
      <c r="B60" s="41" t="n">
        <v>46074</v>
      </c>
      <c r="C60" s="32" t="inlineStr">
        <is>
          <t>Walter Robinson</t>
        </is>
      </c>
      <c r="D60" s="32" t="inlineStr">
        <is>
          <t>(445) 765-6269</t>
        </is>
      </c>
      <c r="E60" s="32" t="inlineStr">
        <is>
          <t>walter@email.com</t>
        </is>
      </c>
      <c r="F60" s="32" t="inlineStr">
        <is>
          <t>Internet Lead</t>
        </is>
      </c>
      <c r="G60" s="42" t="n">
        <v>23.72</v>
      </c>
      <c r="H60" s="32" t="inlineStr">
        <is>
          <t>2 - Warm</t>
        </is>
      </c>
      <c r="I60" s="32" t="inlineStr">
        <is>
          <t>Contacted</t>
        </is>
      </c>
      <c r="J60" s="32" t="inlineStr">
        <is>
          <t>Has Medicaid.</t>
        </is>
      </c>
      <c r="K60" s="41" t="n">
        <v>46206</v>
      </c>
      <c r="L60" s="41" t="n">
        <v>17433</v>
      </c>
      <c r="M60" s="32" t="inlineStr">
        <is>
          <t>WA</t>
        </is>
      </c>
      <c r="N60" s="32" t="inlineStr">
        <is>
          <t>Pinellas</t>
        </is>
      </c>
      <c r="O60" s="32" t="inlineStr">
        <is>
          <t>PDP</t>
        </is>
      </c>
      <c r="P60" s="32" t="inlineStr">
        <is>
          <t>Wellcare</t>
        </is>
      </c>
      <c r="Q60" s="41" t="n"/>
      <c r="R60" s="32" t="inlineStr"/>
      <c r="S60" s="42" t="n">
        <v>23.72</v>
      </c>
      <c r="T60" s="38" t="inlineStr"/>
    </row>
    <row r="61">
      <c r="A61" s="123" t="n">
        <v>53</v>
      </c>
      <c r="B61" s="39" t="n">
        <v>46095</v>
      </c>
      <c r="C61" s="28" t="inlineStr">
        <is>
          <t>Arthur Nelson</t>
        </is>
      </c>
      <c r="D61" s="28" t="inlineStr">
        <is>
          <t>(246) 776-4625</t>
        </is>
      </c>
      <c r="E61" s="28" t="inlineStr">
        <is>
          <t>arthur@email.com</t>
        </is>
      </c>
      <c r="F61" s="28" t="inlineStr">
        <is>
          <t>TV/Radio</t>
        </is>
      </c>
      <c r="G61" s="40" t="n">
        <v>36.21</v>
      </c>
      <c r="H61" s="28" t="inlineStr">
        <is>
          <t>3 - Cool</t>
        </is>
      </c>
      <c r="I61" s="28" t="inlineStr">
        <is>
          <t>Appointment Set</t>
        </is>
      </c>
      <c r="J61" s="28" t="inlineStr">
        <is>
          <t>Needs MAPD in county.</t>
        </is>
      </c>
      <c r="K61" s="39" t="n">
        <v>46190</v>
      </c>
      <c r="L61" s="39" t="n">
        <v>19613</v>
      </c>
      <c r="M61" s="28" t="inlineStr">
        <is>
          <t>MI</t>
        </is>
      </c>
      <c r="N61" s="28" t="inlineStr">
        <is>
          <t>Cook</t>
        </is>
      </c>
      <c r="O61" s="28" t="inlineStr">
        <is>
          <t>PDP</t>
        </is>
      </c>
      <c r="P61" s="28" t="inlineStr">
        <is>
          <t>Aetna</t>
        </is>
      </c>
      <c r="Q61" s="39" t="n"/>
      <c r="R61" s="28" t="inlineStr"/>
      <c r="S61" s="40" t="n">
        <v>36.21</v>
      </c>
      <c r="T61" s="37" t="inlineStr"/>
    </row>
    <row r="62">
      <c r="A62" s="125" t="n">
        <v>54</v>
      </c>
      <c r="B62" s="41" t="n">
        <v>46011</v>
      </c>
      <c r="C62" s="32" t="inlineStr">
        <is>
          <t>Helen Perez</t>
        </is>
      </c>
      <c r="D62" s="32" t="inlineStr">
        <is>
          <t>(702) 671-3756</t>
        </is>
      </c>
      <c r="E62" s="32" t="inlineStr">
        <is>
          <t>helen@email.com</t>
        </is>
      </c>
      <c r="F62" s="32" t="inlineStr">
        <is>
          <t>Direct Mail</t>
        </is>
      </c>
      <c r="G62" s="42" t="n">
        <v>19.67</v>
      </c>
      <c r="H62" s="32" t="inlineStr">
        <is>
          <t>4 - Cold</t>
        </is>
      </c>
      <c r="I62" s="32" t="inlineStr">
        <is>
          <t>Contacted</t>
        </is>
      </c>
      <c r="J62" s="32" t="inlineStr">
        <is>
          <t>Budget conscious.</t>
        </is>
      </c>
      <c r="K62" s="41" t="n">
        <v>46200</v>
      </c>
      <c r="L62" s="41" t="n">
        <v>20920</v>
      </c>
      <c r="M62" s="32" t="inlineStr">
        <is>
          <t>CO</t>
        </is>
      </c>
      <c r="N62" s="32" t="inlineStr">
        <is>
          <t>Alameda</t>
        </is>
      </c>
      <c r="O62" s="32" t="inlineStr">
        <is>
          <t>Medigap Plan G</t>
        </is>
      </c>
      <c r="P62" s="32" t="inlineStr">
        <is>
          <t>Aetna</t>
        </is>
      </c>
      <c r="Q62" s="41" t="n"/>
      <c r="R62" s="32" t="inlineStr"/>
      <c r="S62" s="42" t="n">
        <v>19.67</v>
      </c>
      <c r="T62" s="38" t="inlineStr"/>
    </row>
    <row r="63">
      <c r="A63" s="123" t="n">
        <v>55</v>
      </c>
      <c r="B63" s="39" t="n">
        <v>46140</v>
      </c>
      <c r="C63" s="28" t="inlineStr">
        <is>
          <t>Edna Turner</t>
        </is>
      </c>
      <c r="D63" s="28" t="inlineStr">
        <is>
          <t>(845) 436-2113</t>
        </is>
      </c>
      <c r="E63" s="28" t="inlineStr">
        <is>
          <t>edna@email.com</t>
        </is>
      </c>
      <c r="F63" s="28" t="inlineStr">
        <is>
          <t>Internet Lead</t>
        </is>
      </c>
      <c r="G63" s="40" t="n">
        <v>32.15</v>
      </c>
      <c r="H63" s="28" t="inlineStr">
        <is>
          <t>3 - Cool</t>
        </is>
      </c>
      <c r="I63" s="28" t="inlineStr">
        <is>
          <t>Enrolled</t>
        </is>
      </c>
      <c r="J63" s="28" t="inlineStr">
        <is>
          <t>Needs MAPD in county.</t>
        </is>
      </c>
      <c r="K63" s="39" t="n">
        <v>46203</v>
      </c>
      <c r="L63" s="39" t="n">
        <v>20368</v>
      </c>
      <c r="M63" s="28" t="inlineStr">
        <is>
          <t>NC</t>
        </is>
      </c>
      <c r="N63" s="28" t="inlineStr">
        <is>
          <t>Pinellas</t>
        </is>
      </c>
      <c r="O63" s="28" t="inlineStr">
        <is>
          <t>MAPD</t>
        </is>
      </c>
      <c r="P63" s="28" t="inlineStr">
        <is>
          <t>Molina</t>
        </is>
      </c>
      <c r="Q63" s="39" t="n">
        <v>46091</v>
      </c>
      <c r="R63" s="28" t="inlineStr">
        <is>
          <t>Enrolled</t>
        </is>
      </c>
      <c r="S63" s="40" t="n">
        <v>32.15</v>
      </c>
      <c r="T63" s="37" t="inlineStr"/>
    </row>
    <row r="64">
      <c r="A64" s="125" t="n">
        <v>56</v>
      </c>
      <c r="B64" s="41" t="n">
        <v>46047</v>
      </c>
      <c r="C64" s="32" t="inlineStr">
        <is>
          <t>Ralph Johnson</t>
        </is>
      </c>
      <c r="D64" s="32" t="inlineStr">
        <is>
          <t>(914) 890-8054</t>
        </is>
      </c>
      <c r="E64" s="32" t="inlineStr">
        <is>
          <t>ralph@email.com</t>
        </is>
      </c>
      <c r="F64" s="32" t="inlineStr">
        <is>
          <t>Internet Lead</t>
        </is>
      </c>
      <c r="G64" s="42" t="n">
        <v>32.37</v>
      </c>
      <c r="H64" s="32" t="inlineStr">
        <is>
          <t>1 - Hot</t>
        </is>
      </c>
      <c r="I64" s="32" t="inlineStr">
        <is>
          <t>Contacted</t>
        </is>
      </c>
      <c r="J64" s="32" t="inlineStr">
        <is>
          <t>Turning 65 soon.</t>
        </is>
      </c>
      <c r="K64" s="41" t="n">
        <v>46203</v>
      </c>
      <c r="L64" s="41" t="n">
        <v>21672</v>
      </c>
      <c r="M64" s="32" t="inlineStr">
        <is>
          <t>PA</t>
        </is>
      </c>
      <c r="N64" s="32" t="inlineStr">
        <is>
          <t>Palm Beach</t>
        </is>
      </c>
      <c r="O64" s="32" t="inlineStr">
        <is>
          <t>MA-Only</t>
        </is>
      </c>
      <c r="P64" s="32" t="inlineStr">
        <is>
          <t>Anthem/BCBS</t>
        </is>
      </c>
      <c r="Q64" s="41" t="n"/>
      <c r="R64" s="32" t="inlineStr"/>
      <c r="S64" s="42" t="n">
        <v>32.37</v>
      </c>
      <c r="T64" s="38" t="inlineStr"/>
    </row>
    <row r="65">
      <c r="A65" s="123" t="n">
        <v>57</v>
      </c>
      <c r="B65" s="39" t="n">
        <v>46099</v>
      </c>
      <c r="C65" s="28" t="inlineStr">
        <is>
          <t>Clarence Hill</t>
        </is>
      </c>
      <c r="D65" s="28" t="inlineStr">
        <is>
          <t>(282) 869-1519</t>
        </is>
      </c>
      <c r="E65" s="28" t="inlineStr"/>
      <c r="F65" s="28" t="inlineStr">
        <is>
          <t>Community Event</t>
        </is>
      </c>
      <c r="G65" s="40" t="n">
        <v>6.57</v>
      </c>
      <c r="H65" s="28" t="inlineStr">
        <is>
          <t>2 - Warm</t>
        </is>
      </c>
      <c r="I65" s="28" t="inlineStr">
        <is>
          <t>Contacted</t>
        </is>
      </c>
      <c r="J65" s="28" t="inlineStr">
        <is>
          <t>Has Medicaid.</t>
        </is>
      </c>
      <c r="K65" s="39" t="n">
        <v>46198</v>
      </c>
      <c r="L65" s="39" t="n">
        <v>18154</v>
      </c>
      <c r="M65" s="28" t="inlineStr">
        <is>
          <t>NC</t>
        </is>
      </c>
      <c r="N65" s="28" t="inlineStr">
        <is>
          <t>Los Angeles</t>
        </is>
      </c>
      <c r="O65" s="28" t="inlineStr">
        <is>
          <t>MAPD</t>
        </is>
      </c>
      <c r="P65" s="28" t="inlineStr">
        <is>
          <t>Aetna</t>
        </is>
      </c>
      <c r="Q65" s="39" t="n"/>
      <c r="R65" s="28" t="inlineStr"/>
      <c r="S65" s="40" t="n">
        <v>6.57</v>
      </c>
      <c r="T65" s="37" t="inlineStr"/>
    </row>
    <row r="66">
      <c r="A66" s="125" t="n">
        <v>58</v>
      </c>
      <c r="B66" s="41" t="n">
        <v>46121</v>
      </c>
      <c r="C66" s="32" t="inlineStr">
        <is>
          <t>James Adams</t>
        </is>
      </c>
      <c r="D66" s="32" t="inlineStr">
        <is>
          <t>(908) 780-8790</t>
        </is>
      </c>
      <c r="E66" s="32" t="inlineStr"/>
      <c r="F66" s="32" t="inlineStr">
        <is>
          <t>Social Media</t>
        </is>
      </c>
      <c r="G66" s="42" t="n">
        <v>17.66</v>
      </c>
      <c r="H66" s="32" t="inlineStr">
        <is>
          <t>2 - Warm</t>
        </is>
      </c>
      <c r="I66" s="32" t="inlineStr">
        <is>
          <t>Enrolled</t>
        </is>
      </c>
      <c r="J66" s="32" t="inlineStr">
        <is>
          <t>Compare plan options.</t>
        </is>
      </c>
      <c r="K66" s="41" t="n">
        <v>46205</v>
      </c>
      <c r="L66" s="41" t="n">
        <v>19618</v>
      </c>
      <c r="M66" s="32" t="inlineStr">
        <is>
          <t>MI</t>
        </is>
      </c>
      <c r="N66" s="32" t="inlineStr">
        <is>
          <t>Los Angeles</t>
        </is>
      </c>
      <c r="O66" s="32" t="inlineStr">
        <is>
          <t>MA-Only</t>
        </is>
      </c>
      <c r="P66" s="32" t="inlineStr">
        <is>
          <t>Devoted Health</t>
        </is>
      </c>
      <c r="Q66" s="41" t="n">
        <v>46173</v>
      </c>
      <c r="R66" s="32" t="inlineStr">
        <is>
          <t>Enrolled</t>
        </is>
      </c>
      <c r="S66" s="42" t="n">
        <v>17.66</v>
      </c>
      <c r="T66" s="38" t="inlineStr"/>
    </row>
    <row r="67">
      <c r="A67" s="123" t="n">
        <v>59</v>
      </c>
      <c r="B67" s="39" t="n">
        <v>46002</v>
      </c>
      <c r="C67" s="28" t="inlineStr">
        <is>
          <t>Joseph Roberts</t>
        </is>
      </c>
      <c r="D67" s="28" t="inlineStr">
        <is>
          <t>(753) 539-7288</t>
        </is>
      </c>
      <c r="E67" s="28" t="inlineStr">
        <is>
          <t>joseph@email.com</t>
        </is>
      </c>
      <c r="F67" s="28" t="inlineStr">
        <is>
          <t>Referral – Agent</t>
        </is>
      </c>
      <c r="G67" s="40" t="n">
        <v>0</v>
      </c>
      <c r="H67" s="28" t="inlineStr">
        <is>
          <t>3 - Cool</t>
        </is>
      </c>
      <c r="I67" s="28" t="inlineStr">
        <is>
          <t>Contacted</t>
        </is>
      </c>
      <c r="J67" s="28" t="inlineStr">
        <is>
          <t>Turning 65 soon.</t>
        </is>
      </c>
      <c r="K67" s="39" t="n">
        <v>46205</v>
      </c>
      <c r="L67" s="39" t="n">
        <v>21830</v>
      </c>
      <c r="M67" s="28" t="inlineStr">
        <is>
          <t>CO</t>
        </is>
      </c>
      <c r="N67" s="28" t="inlineStr">
        <is>
          <t>Pinellas</t>
        </is>
      </c>
      <c r="O67" s="28" t="inlineStr">
        <is>
          <t>MAPD</t>
        </is>
      </c>
      <c r="P67" s="28" t="inlineStr">
        <is>
          <t>Humana</t>
        </is>
      </c>
      <c r="Q67" s="39" t="n"/>
      <c r="R67" s="28" t="inlineStr"/>
      <c r="S67" s="40" t="inlineStr"/>
      <c r="T67" s="37" t="inlineStr"/>
    </row>
    <row r="68">
      <c r="A68" s="125" t="n">
        <v>60</v>
      </c>
      <c r="B68" s="41" t="n">
        <v>46060</v>
      </c>
      <c r="C68" s="32" t="inlineStr">
        <is>
          <t>Gerald Thompson</t>
        </is>
      </c>
      <c r="D68" s="32" t="inlineStr">
        <is>
          <t>(433) 564-7150</t>
        </is>
      </c>
      <c r="E68" s="32" t="inlineStr"/>
      <c r="F68" s="32" t="inlineStr">
        <is>
          <t>Referral – Client</t>
        </is>
      </c>
      <c r="G68" s="42" t="n">
        <v>0</v>
      </c>
      <c r="H68" s="32" t="inlineStr">
        <is>
          <t>2 - Warm</t>
        </is>
      </c>
      <c r="I68" s="32" t="inlineStr">
        <is>
          <t>Enrolled</t>
        </is>
      </c>
      <c r="J68" s="32" t="inlineStr"/>
      <c r="K68" s="41" t="n">
        <v>46192</v>
      </c>
      <c r="L68" s="41" t="n">
        <v>18393</v>
      </c>
      <c r="M68" s="32" t="inlineStr">
        <is>
          <t>MI</t>
        </is>
      </c>
      <c r="N68" s="32" t="inlineStr">
        <is>
          <t>Sacramento</t>
        </is>
      </c>
      <c r="O68" s="32" t="inlineStr">
        <is>
          <t>MA-Only</t>
        </is>
      </c>
      <c r="P68" s="32" t="inlineStr">
        <is>
          <t>Humana</t>
        </is>
      </c>
      <c r="Q68" s="41" t="n">
        <v>46165</v>
      </c>
      <c r="R68" s="32" t="inlineStr">
        <is>
          <t>Enrolled</t>
        </is>
      </c>
      <c r="S68" s="42" t="inlineStr"/>
      <c r="T68" s="38" t="inlineStr"/>
    </row>
    <row r="69">
      <c r="A69" s="123" t="n">
        <v>61</v>
      </c>
      <c r="B69" s="39" t="n">
        <v>46062</v>
      </c>
      <c r="C69" s="28" t="inlineStr">
        <is>
          <t>Frank Taylor</t>
        </is>
      </c>
      <c r="D69" s="28" t="inlineStr">
        <is>
          <t>(979) 476-2674</t>
        </is>
      </c>
      <c r="E69" s="28" t="inlineStr"/>
      <c r="F69" s="28" t="inlineStr">
        <is>
          <t>Social Media</t>
        </is>
      </c>
      <c r="G69" s="40" t="n">
        <v>9.119999999999999</v>
      </c>
      <c r="H69" s="28" t="inlineStr">
        <is>
          <t>2 - Warm</t>
        </is>
      </c>
      <c r="I69" s="28" t="inlineStr">
        <is>
          <t>Enrolled</t>
        </is>
      </c>
      <c r="J69" s="28" t="inlineStr">
        <is>
          <t>Turning 65 soon.</t>
        </is>
      </c>
      <c r="K69" s="39" t="n">
        <v>46188</v>
      </c>
      <c r="L69" s="39" t="n">
        <v>17842</v>
      </c>
      <c r="M69" s="28" t="inlineStr">
        <is>
          <t>PA</t>
        </is>
      </c>
      <c r="N69" s="28" t="inlineStr">
        <is>
          <t>Alameda</t>
        </is>
      </c>
      <c r="O69" s="28" t="inlineStr">
        <is>
          <t>Medigap Plan N</t>
        </is>
      </c>
      <c r="P69" s="28" t="inlineStr">
        <is>
          <t>Cigna</t>
        </is>
      </c>
      <c r="Q69" s="39" t="n">
        <v>46162</v>
      </c>
      <c r="R69" s="28" t="inlineStr">
        <is>
          <t>Enrolled</t>
        </is>
      </c>
      <c r="S69" s="40" t="n">
        <v>9.119999999999999</v>
      </c>
      <c r="T69" s="37" t="inlineStr"/>
    </row>
    <row r="70">
      <c r="A70" s="125" t="n">
        <v>62</v>
      </c>
      <c r="B70" s="41" t="n">
        <v>46154</v>
      </c>
      <c r="C70" s="32" t="inlineStr">
        <is>
          <t>Harold Garcia</t>
        </is>
      </c>
      <c r="D70" s="32" t="inlineStr">
        <is>
          <t>(942) 772-4977</t>
        </is>
      </c>
      <c r="E70" s="32" t="inlineStr">
        <is>
          <t>harold@email.com</t>
        </is>
      </c>
      <c r="F70" s="32" t="inlineStr">
        <is>
          <t>Cold Call</t>
        </is>
      </c>
      <c r="G70" s="42" t="n">
        <v>0</v>
      </c>
      <c r="H70" s="32" t="inlineStr">
        <is>
          <t>3 - Cool</t>
        </is>
      </c>
      <c r="I70" s="32" t="inlineStr">
        <is>
          <t>Not Interested</t>
        </is>
      </c>
      <c r="J70" s="32" t="inlineStr">
        <is>
          <t>Turning 65 soon.</t>
        </is>
      </c>
      <c r="K70" s="41" t="n"/>
      <c r="L70" s="41" t="n">
        <v>18350</v>
      </c>
      <c r="M70" s="32" t="inlineStr">
        <is>
          <t>CA</t>
        </is>
      </c>
      <c r="N70" s="32" t="inlineStr">
        <is>
          <t>San Bernardino</t>
        </is>
      </c>
      <c r="O70" s="32" t="inlineStr">
        <is>
          <t>PDP</t>
        </is>
      </c>
      <c r="P70" s="32" t="inlineStr">
        <is>
          <t>Wellcare</t>
        </is>
      </c>
      <c r="Q70" s="41" t="n"/>
      <c r="R70" s="32" t="inlineStr"/>
      <c r="S70" s="42" t="inlineStr"/>
      <c r="T70" s="38" t="inlineStr"/>
    </row>
    <row r="71">
      <c r="A71" s="123" t="n">
        <v>63</v>
      </c>
      <c r="B71" s="39" t="n">
        <v>46023</v>
      </c>
      <c r="C71" s="28" t="inlineStr">
        <is>
          <t>Ralph Taylor</t>
        </is>
      </c>
      <c r="D71" s="28" t="inlineStr">
        <is>
          <t>(400) 668-2752</t>
        </is>
      </c>
      <c r="E71" s="28" t="inlineStr"/>
      <c r="F71" s="28" t="inlineStr">
        <is>
          <t>Referral – Client</t>
        </is>
      </c>
      <c r="G71" s="40" t="n">
        <v>0</v>
      </c>
      <c r="H71" s="28" t="inlineStr">
        <is>
          <t>4 - Cold</t>
        </is>
      </c>
      <c r="I71" s="28" t="inlineStr">
        <is>
          <t>Contacted</t>
        </is>
      </c>
      <c r="J71" s="28" t="inlineStr">
        <is>
          <t>Needs MAPD in county.</t>
        </is>
      </c>
      <c r="K71" s="39" t="n">
        <v>46196</v>
      </c>
      <c r="L71" s="39" t="n">
        <v>18266</v>
      </c>
      <c r="M71" s="28" t="inlineStr">
        <is>
          <t>MI</t>
        </is>
      </c>
      <c r="N71" s="28" t="inlineStr">
        <is>
          <t>Miami-Dade</t>
        </is>
      </c>
      <c r="O71" s="28" t="inlineStr">
        <is>
          <t>PDP</t>
        </is>
      </c>
      <c r="P71" s="28" t="inlineStr">
        <is>
          <t>Molina</t>
        </is>
      </c>
      <c r="Q71" s="39" t="n"/>
      <c r="R71" s="28" t="inlineStr"/>
      <c r="S71" s="40" t="inlineStr"/>
      <c r="T71" s="37" t="inlineStr"/>
    </row>
    <row r="72">
      <c r="A72" s="125" t="n">
        <v>64</v>
      </c>
      <c r="B72" s="41" t="n">
        <v>46101</v>
      </c>
      <c r="C72" s="32" t="inlineStr">
        <is>
          <t>Walter King</t>
        </is>
      </c>
      <c r="D72" s="32" t="inlineStr">
        <is>
          <t>(911) 848-9044</t>
        </is>
      </c>
      <c r="E72" s="32" t="inlineStr">
        <is>
          <t>walter@email.com</t>
        </is>
      </c>
      <c r="F72" s="32" t="inlineStr">
        <is>
          <t>Referral – Agent</t>
        </is>
      </c>
      <c r="G72" s="42" t="n">
        <v>0</v>
      </c>
      <c r="H72" s="32" t="inlineStr">
        <is>
          <t>2 - Warm</t>
        </is>
      </c>
      <c r="I72" s="32" t="inlineStr">
        <is>
          <t>New</t>
        </is>
      </c>
      <c r="J72" s="32" t="inlineStr">
        <is>
          <t>Losing employer coverage.</t>
        </is>
      </c>
      <c r="K72" s="41" t="n">
        <v>46200</v>
      </c>
      <c r="L72" s="41" t="n">
        <v>18974</v>
      </c>
      <c r="M72" s="32" t="inlineStr">
        <is>
          <t>OH</t>
        </is>
      </c>
      <c r="N72" s="32" t="inlineStr">
        <is>
          <t>Miami-Dade</t>
        </is>
      </c>
      <c r="O72" s="32" t="inlineStr">
        <is>
          <t>PDP</t>
        </is>
      </c>
      <c r="P72" s="32" t="inlineStr">
        <is>
          <t>Humana</t>
        </is>
      </c>
      <c r="Q72" s="41" t="n"/>
      <c r="R72" s="32" t="inlineStr"/>
      <c r="S72" s="42" t="inlineStr"/>
      <c r="T72" s="38" t="inlineStr"/>
    </row>
    <row r="73">
      <c r="A73" s="123" t="n">
        <v>65</v>
      </c>
      <c r="B73" s="39" t="n">
        <v>45998</v>
      </c>
      <c r="C73" s="28" t="inlineStr">
        <is>
          <t>Doris Martin</t>
        </is>
      </c>
      <c r="D73" s="28" t="inlineStr">
        <is>
          <t>(270) 618-9180</t>
        </is>
      </c>
      <c r="E73" s="28" t="inlineStr"/>
      <c r="F73" s="28" t="inlineStr">
        <is>
          <t>Referral – Agent</t>
        </is>
      </c>
      <c r="G73" s="40" t="n">
        <v>0</v>
      </c>
      <c r="H73" s="28" t="inlineStr">
        <is>
          <t>2 - Warm</t>
        </is>
      </c>
      <c r="I73" s="28" t="inlineStr">
        <is>
          <t>Not Interested</t>
        </is>
      </c>
      <c r="J73" s="28" t="inlineStr">
        <is>
          <t>Moving to FL.</t>
        </is>
      </c>
      <c r="K73" s="39" t="n"/>
      <c r="L73" s="39" t="n">
        <v>20132</v>
      </c>
      <c r="M73" s="28" t="inlineStr">
        <is>
          <t>WA</t>
        </is>
      </c>
      <c r="N73" s="28" t="inlineStr">
        <is>
          <t>Palm Beach</t>
        </is>
      </c>
      <c r="O73" s="28" t="inlineStr">
        <is>
          <t>Medigap Plan G</t>
        </is>
      </c>
      <c r="P73" s="28" t="inlineStr">
        <is>
          <t>Cigna</t>
        </is>
      </c>
      <c r="Q73" s="39" t="n"/>
      <c r="R73" s="28" t="inlineStr"/>
      <c r="S73" s="40" t="inlineStr"/>
      <c r="T73" s="37" t="inlineStr"/>
    </row>
    <row r="74">
      <c r="A74" s="125" t="n">
        <v>66</v>
      </c>
      <c r="B74" s="41" t="n"/>
      <c r="C74" s="32" t="n"/>
      <c r="D74" s="32" t="n"/>
      <c r="E74" s="32" t="n"/>
      <c r="F74" s="32" t="n"/>
      <c r="G74" s="42" t="n"/>
      <c r="H74" s="32" t="n"/>
      <c r="I74" s="32" t="n"/>
      <c r="J74" s="32" t="n"/>
      <c r="K74" s="41" t="n"/>
      <c r="L74" s="41" t="n"/>
      <c r="M74" s="32" t="n"/>
      <c r="N74" s="32" t="n"/>
      <c r="O74" s="32" t="n"/>
      <c r="P74" s="32" t="n"/>
      <c r="Q74" s="41" t="n"/>
      <c r="R74" s="32" t="n"/>
      <c r="S74" s="42" t="n"/>
      <c r="T74" s="38">
        <f>IF(AND(G74&lt;&gt;"",I74="Enrolled"),IFERROR((400-G74)/G74,0),"")</f>
        <v/>
      </c>
    </row>
    <row r="75">
      <c r="A75" s="123" t="n">
        <v>67</v>
      </c>
      <c r="B75" s="39" t="n"/>
      <c r="C75" s="28" t="n"/>
      <c r="D75" s="28" t="n"/>
      <c r="E75" s="28" t="n"/>
      <c r="F75" s="28" t="n"/>
      <c r="G75" s="40" t="n"/>
      <c r="H75" s="28" t="n"/>
      <c r="I75" s="28" t="n"/>
      <c r="J75" s="28" t="n"/>
      <c r="K75" s="39" t="n"/>
      <c r="L75" s="39" t="n"/>
      <c r="M75" s="28" t="n"/>
      <c r="N75" s="28" t="n"/>
      <c r="O75" s="28" t="n"/>
      <c r="P75" s="28" t="n"/>
      <c r="Q75" s="39" t="n"/>
      <c r="R75" s="28" t="n"/>
      <c r="S75" s="40" t="n"/>
      <c r="T75" s="37">
        <f>IF(AND(G75&lt;&gt;"",I75="Enrolled"),IFERROR((400-G75)/G75,0),"")</f>
        <v/>
      </c>
    </row>
    <row r="76">
      <c r="A76" s="125" t="n">
        <v>68</v>
      </c>
      <c r="B76" s="41" t="n"/>
      <c r="C76" s="32" t="n"/>
      <c r="D76" s="32" t="n"/>
      <c r="E76" s="32" t="n"/>
      <c r="F76" s="32" t="n"/>
      <c r="G76" s="42" t="n"/>
      <c r="H76" s="32" t="n"/>
      <c r="I76" s="32" t="n"/>
      <c r="J76" s="32" t="n"/>
      <c r="K76" s="41" t="n"/>
      <c r="L76" s="41" t="n"/>
      <c r="M76" s="32" t="n"/>
      <c r="N76" s="32" t="n"/>
      <c r="O76" s="32" t="n"/>
      <c r="P76" s="32" t="n"/>
      <c r="Q76" s="41" t="n"/>
      <c r="R76" s="32" t="n"/>
      <c r="S76" s="42" t="n"/>
      <c r="T76" s="38">
        <f>IF(AND(G76&lt;&gt;"",I76="Enrolled"),IFERROR((400-G76)/G76,0),"")</f>
        <v/>
      </c>
    </row>
    <row r="77">
      <c r="A77" s="123" t="n">
        <v>69</v>
      </c>
      <c r="B77" s="39" t="n"/>
      <c r="C77" s="28" t="n"/>
      <c r="D77" s="28" t="n"/>
      <c r="E77" s="28" t="n"/>
      <c r="F77" s="28" t="n"/>
      <c r="G77" s="40" t="n"/>
      <c r="H77" s="28" t="n"/>
      <c r="I77" s="28" t="n"/>
      <c r="J77" s="28" t="n"/>
      <c r="K77" s="39" t="n"/>
      <c r="L77" s="39" t="n"/>
      <c r="M77" s="28" t="n"/>
      <c r="N77" s="28" t="n"/>
      <c r="O77" s="28" t="n"/>
      <c r="P77" s="28" t="n"/>
      <c r="Q77" s="39" t="n"/>
      <c r="R77" s="28" t="n"/>
      <c r="S77" s="40" t="n"/>
      <c r="T77" s="37">
        <f>IF(AND(G77&lt;&gt;"",I77="Enrolled"),IFERROR((400-G77)/G77,0),"")</f>
        <v/>
      </c>
    </row>
    <row r="78">
      <c r="A78" s="125" t="n">
        <v>70</v>
      </c>
      <c r="B78" s="41" t="n"/>
      <c r="C78" s="32" t="n"/>
      <c r="D78" s="32" t="n"/>
      <c r="E78" s="32" t="n"/>
      <c r="F78" s="32" t="n"/>
      <c r="G78" s="42" t="n"/>
      <c r="H78" s="32" t="n"/>
      <c r="I78" s="32" t="n"/>
      <c r="J78" s="32" t="n"/>
      <c r="K78" s="41" t="n"/>
      <c r="L78" s="41" t="n"/>
      <c r="M78" s="32" t="n"/>
      <c r="N78" s="32" t="n"/>
      <c r="O78" s="32" t="n"/>
      <c r="P78" s="32" t="n"/>
      <c r="Q78" s="41" t="n"/>
      <c r="R78" s="32" t="n"/>
      <c r="S78" s="42" t="n"/>
      <c r="T78" s="38">
        <f>IF(AND(G78&lt;&gt;"",I78="Enrolled"),IFERROR((400-G78)/G78,0),"")</f>
        <v/>
      </c>
    </row>
    <row r="79">
      <c r="A79" s="123" t="n">
        <v>71</v>
      </c>
      <c r="B79" s="39" t="n"/>
      <c r="C79" s="28" t="n"/>
      <c r="D79" s="28" t="n"/>
      <c r="E79" s="28" t="n"/>
      <c r="F79" s="28" t="n"/>
      <c r="G79" s="40" t="n"/>
      <c r="H79" s="28" t="n"/>
      <c r="I79" s="28" t="n"/>
      <c r="J79" s="28" t="n"/>
      <c r="K79" s="39" t="n"/>
      <c r="L79" s="39" t="n"/>
      <c r="M79" s="28" t="n"/>
      <c r="N79" s="28" t="n"/>
      <c r="O79" s="28" t="n"/>
      <c r="P79" s="28" t="n"/>
      <c r="Q79" s="39" t="n"/>
      <c r="R79" s="28" t="n"/>
      <c r="S79" s="40" t="n"/>
      <c r="T79" s="37">
        <f>IF(AND(G79&lt;&gt;"",I79="Enrolled"),IFERROR((400-G79)/G79,0),"")</f>
        <v/>
      </c>
    </row>
    <row r="80">
      <c r="A80" s="125" t="n">
        <v>72</v>
      </c>
      <c r="B80" s="41" t="n"/>
      <c r="C80" s="32" t="n"/>
      <c r="D80" s="32" t="n"/>
      <c r="E80" s="32" t="n"/>
      <c r="F80" s="32" t="n"/>
      <c r="G80" s="42" t="n"/>
      <c r="H80" s="32" t="n"/>
      <c r="I80" s="32" t="n"/>
      <c r="J80" s="32" t="n"/>
      <c r="K80" s="41" t="n"/>
      <c r="L80" s="41" t="n"/>
      <c r="M80" s="32" t="n"/>
      <c r="N80" s="32" t="n"/>
      <c r="O80" s="32" t="n"/>
      <c r="P80" s="32" t="n"/>
      <c r="Q80" s="41" t="n"/>
      <c r="R80" s="32" t="n"/>
      <c r="S80" s="42" t="n"/>
      <c r="T80" s="38">
        <f>IF(AND(G80&lt;&gt;"",I80="Enrolled"),IFERROR((400-G80)/G80,0),"")</f>
        <v/>
      </c>
    </row>
    <row r="81">
      <c r="A81" s="123" t="n">
        <v>73</v>
      </c>
      <c r="B81" s="39" t="n"/>
      <c r="C81" s="28" t="n"/>
      <c r="D81" s="28" t="n"/>
      <c r="E81" s="28" t="n"/>
      <c r="F81" s="28" t="n"/>
      <c r="G81" s="40" t="n"/>
      <c r="H81" s="28" t="n"/>
      <c r="I81" s="28" t="n"/>
      <c r="J81" s="28" t="n"/>
      <c r="K81" s="39" t="n"/>
      <c r="L81" s="39" t="n"/>
      <c r="M81" s="28" t="n"/>
      <c r="N81" s="28" t="n"/>
      <c r="O81" s="28" t="n"/>
      <c r="P81" s="28" t="n"/>
      <c r="Q81" s="39" t="n"/>
      <c r="R81" s="28" t="n"/>
      <c r="S81" s="40" t="n"/>
      <c r="T81" s="37">
        <f>IF(AND(G81&lt;&gt;"",I81="Enrolled"),IFERROR((400-G81)/G81,0),"")</f>
        <v/>
      </c>
    </row>
    <row r="82">
      <c r="A82" s="125" t="n">
        <v>74</v>
      </c>
      <c r="B82" s="41" t="n"/>
      <c r="C82" s="32" t="n"/>
      <c r="D82" s="32" t="n"/>
      <c r="E82" s="32" t="n"/>
      <c r="F82" s="32" t="n"/>
      <c r="G82" s="42" t="n"/>
      <c r="H82" s="32" t="n"/>
      <c r="I82" s="32" t="n"/>
      <c r="J82" s="32" t="n"/>
      <c r="K82" s="41" t="n"/>
      <c r="L82" s="41" t="n"/>
      <c r="M82" s="32" t="n"/>
      <c r="N82" s="32" t="n"/>
      <c r="O82" s="32" t="n"/>
      <c r="P82" s="32" t="n"/>
      <c r="Q82" s="41" t="n"/>
      <c r="R82" s="32" t="n"/>
      <c r="S82" s="42" t="n"/>
      <c r="T82" s="38">
        <f>IF(AND(G82&lt;&gt;"",I82="Enrolled"),IFERROR((400-G82)/G82,0),"")</f>
        <v/>
      </c>
    </row>
    <row r="83">
      <c r="A83" s="123" t="n">
        <v>75</v>
      </c>
      <c r="B83" s="39" t="n"/>
      <c r="C83" s="28" t="n"/>
      <c r="D83" s="28" t="n"/>
      <c r="E83" s="28" t="n"/>
      <c r="F83" s="28" t="n"/>
      <c r="G83" s="40" t="n"/>
      <c r="H83" s="28" t="n"/>
      <c r="I83" s="28" t="n"/>
      <c r="J83" s="28" t="n"/>
      <c r="K83" s="39" t="n"/>
      <c r="L83" s="39" t="n"/>
      <c r="M83" s="28" t="n"/>
      <c r="N83" s="28" t="n"/>
      <c r="O83" s="28" t="n"/>
      <c r="P83" s="28" t="n"/>
      <c r="Q83" s="39" t="n"/>
      <c r="R83" s="28" t="n"/>
      <c r="S83" s="40" t="n"/>
      <c r="T83" s="37">
        <f>IF(AND(G83&lt;&gt;"",I83="Enrolled"),IFERROR((400-G83)/G83,0),"")</f>
        <v/>
      </c>
    </row>
    <row r="84">
      <c r="A84" s="125" t="n">
        <v>76</v>
      </c>
      <c r="B84" s="41" t="n"/>
      <c r="C84" s="32" t="n"/>
      <c r="D84" s="32" t="n"/>
      <c r="E84" s="32" t="n"/>
      <c r="F84" s="32" t="n"/>
      <c r="G84" s="42" t="n"/>
      <c r="H84" s="32" t="n"/>
      <c r="I84" s="32" t="n"/>
      <c r="J84" s="32" t="n"/>
      <c r="K84" s="41" t="n"/>
      <c r="L84" s="41" t="n"/>
      <c r="M84" s="32" t="n"/>
      <c r="N84" s="32" t="n"/>
      <c r="O84" s="32" t="n"/>
      <c r="P84" s="32" t="n"/>
      <c r="Q84" s="41" t="n"/>
      <c r="R84" s="32" t="n"/>
      <c r="S84" s="42" t="n"/>
      <c r="T84" s="38">
        <f>IF(AND(G84&lt;&gt;"",I84="Enrolled"),IFERROR((400-G84)/G84,0),"")</f>
        <v/>
      </c>
    </row>
    <row r="85">
      <c r="A85" s="123" t="n">
        <v>77</v>
      </c>
      <c r="B85" s="39" t="n"/>
      <c r="C85" s="28" t="n"/>
      <c r="D85" s="28" t="n"/>
      <c r="E85" s="28" t="n"/>
      <c r="F85" s="28" t="n"/>
      <c r="G85" s="40" t="n"/>
      <c r="H85" s="28" t="n"/>
      <c r="I85" s="28" t="n"/>
      <c r="J85" s="28" t="n"/>
      <c r="K85" s="39" t="n"/>
      <c r="L85" s="39" t="n"/>
      <c r="M85" s="28" t="n"/>
      <c r="N85" s="28" t="n"/>
      <c r="O85" s="28" t="n"/>
      <c r="P85" s="28" t="n"/>
      <c r="Q85" s="39" t="n"/>
      <c r="R85" s="28" t="n"/>
      <c r="S85" s="40" t="n"/>
      <c r="T85" s="37">
        <f>IF(AND(G85&lt;&gt;"",I85="Enrolled"),IFERROR((400-G85)/G85,0),"")</f>
        <v/>
      </c>
    </row>
    <row r="86">
      <c r="A86" s="125" t="n">
        <v>78</v>
      </c>
      <c r="B86" s="41" t="n"/>
      <c r="C86" s="32" t="n"/>
      <c r="D86" s="32" t="n"/>
      <c r="E86" s="32" t="n"/>
      <c r="F86" s="32" t="n"/>
      <c r="G86" s="42" t="n"/>
      <c r="H86" s="32" t="n"/>
      <c r="I86" s="32" t="n"/>
      <c r="J86" s="32" t="n"/>
      <c r="K86" s="41" t="n"/>
      <c r="L86" s="41" t="n"/>
      <c r="M86" s="32" t="n"/>
      <c r="N86" s="32" t="n"/>
      <c r="O86" s="32" t="n"/>
      <c r="P86" s="32" t="n"/>
      <c r="Q86" s="41" t="n"/>
      <c r="R86" s="32" t="n"/>
      <c r="S86" s="42" t="n"/>
      <c r="T86" s="38">
        <f>IF(AND(G86&lt;&gt;"",I86="Enrolled"),IFERROR((400-G86)/G86,0),"")</f>
        <v/>
      </c>
    </row>
    <row r="87">
      <c r="A87" s="123" t="n">
        <v>79</v>
      </c>
      <c r="B87" s="39" t="n"/>
      <c r="C87" s="28" t="n"/>
      <c r="D87" s="28" t="n"/>
      <c r="E87" s="28" t="n"/>
      <c r="F87" s="28" t="n"/>
      <c r="G87" s="40" t="n"/>
      <c r="H87" s="28" t="n"/>
      <c r="I87" s="28" t="n"/>
      <c r="J87" s="28" t="n"/>
      <c r="K87" s="39" t="n"/>
      <c r="L87" s="39" t="n"/>
      <c r="M87" s="28" t="n"/>
      <c r="N87" s="28" t="n"/>
      <c r="O87" s="28" t="n"/>
      <c r="P87" s="28" t="n"/>
      <c r="Q87" s="39" t="n"/>
      <c r="R87" s="28" t="n"/>
      <c r="S87" s="40" t="n"/>
      <c r="T87" s="37">
        <f>IF(AND(G87&lt;&gt;"",I87="Enrolled"),IFERROR((400-G87)/G87,0),"")</f>
        <v/>
      </c>
    </row>
    <row r="88">
      <c r="A88" s="125" t="n">
        <v>80</v>
      </c>
      <c r="B88" s="41" t="n"/>
      <c r="C88" s="32" t="n"/>
      <c r="D88" s="32" t="n"/>
      <c r="E88" s="32" t="n"/>
      <c r="F88" s="32" t="n"/>
      <c r="G88" s="42" t="n"/>
      <c r="H88" s="32" t="n"/>
      <c r="I88" s="32" t="n"/>
      <c r="J88" s="32" t="n"/>
      <c r="K88" s="41" t="n"/>
      <c r="L88" s="41" t="n"/>
      <c r="M88" s="32" t="n"/>
      <c r="N88" s="32" t="n"/>
      <c r="O88" s="32" t="n"/>
      <c r="P88" s="32" t="n"/>
      <c r="Q88" s="41" t="n"/>
      <c r="R88" s="32" t="n"/>
      <c r="S88" s="42" t="n"/>
      <c r="T88" s="38">
        <f>IF(AND(G88&lt;&gt;"",I88="Enrolled"),IFERROR((400-G88)/G88,0),"")</f>
        <v/>
      </c>
    </row>
    <row r="89">
      <c r="A89" s="123" t="n">
        <v>81</v>
      </c>
      <c r="B89" s="39" t="n"/>
      <c r="C89" s="28" t="n"/>
      <c r="D89" s="28" t="n"/>
      <c r="E89" s="28" t="n"/>
      <c r="F89" s="28" t="n"/>
      <c r="G89" s="40" t="n"/>
      <c r="H89" s="28" t="n"/>
      <c r="I89" s="28" t="n"/>
      <c r="J89" s="28" t="n"/>
      <c r="K89" s="39" t="n"/>
      <c r="L89" s="39" t="n"/>
      <c r="M89" s="28" t="n"/>
      <c r="N89" s="28" t="n"/>
      <c r="O89" s="28" t="n"/>
      <c r="P89" s="28" t="n"/>
      <c r="Q89" s="39" t="n"/>
      <c r="R89" s="28" t="n"/>
      <c r="S89" s="40" t="n"/>
      <c r="T89" s="37">
        <f>IF(AND(G89&lt;&gt;"",I89="Enrolled"),IFERROR((400-G89)/G89,0),"")</f>
        <v/>
      </c>
    </row>
    <row r="90">
      <c r="A90" s="125" t="n">
        <v>82</v>
      </c>
      <c r="B90" s="41" t="n"/>
      <c r="C90" s="32" t="n"/>
      <c r="D90" s="32" t="n"/>
      <c r="E90" s="32" t="n"/>
      <c r="F90" s="32" t="n"/>
      <c r="G90" s="42" t="n"/>
      <c r="H90" s="32" t="n"/>
      <c r="I90" s="32" t="n"/>
      <c r="J90" s="32" t="n"/>
      <c r="K90" s="41" t="n"/>
      <c r="L90" s="41" t="n"/>
      <c r="M90" s="32" t="n"/>
      <c r="N90" s="32" t="n"/>
      <c r="O90" s="32" t="n"/>
      <c r="P90" s="32" t="n"/>
      <c r="Q90" s="41" t="n"/>
      <c r="R90" s="32" t="n"/>
      <c r="S90" s="42" t="n"/>
      <c r="T90" s="38">
        <f>IF(AND(G90&lt;&gt;"",I90="Enrolled"),IFERROR((400-G90)/G90,0),"")</f>
        <v/>
      </c>
    </row>
    <row r="91">
      <c r="A91" s="123" t="n">
        <v>83</v>
      </c>
      <c r="B91" s="39" t="n"/>
      <c r="C91" s="28" t="n"/>
      <c r="D91" s="28" t="n"/>
      <c r="E91" s="28" t="n"/>
      <c r="F91" s="28" t="n"/>
      <c r="G91" s="40" t="n"/>
      <c r="H91" s="28" t="n"/>
      <c r="I91" s="28" t="n"/>
      <c r="J91" s="28" t="n"/>
      <c r="K91" s="39" t="n"/>
      <c r="L91" s="39" t="n"/>
      <c r="M91" s="28" t="n"/>
      <c r="N91" s="28" t="n"/>
      <c r="O91" s="28" t="n"/>
      <c r="P91" s="28" t="n"/>
      <c r="Q91" s="39" t="n"/>
      <c r="R91" s="28" t="n"/>
      <c r="S91" s="40" t="n"/>
      <c r="T91" s="37">
        <f>IF(AND(G91&lt;&gt;"",I91="Enrolled"),IFERROR((400-G91)/G91,0),"")</f>
        <v/>
      </c>
    </row>
    <row r="92">
      <c r="A92" s="125" t="n">
        <v>84</v>
      </c>
      <c r="B92" s="41" t="n"/>
      <c r="C92" s="32" t="n"/>
      <c r="D92" s="32" t="n"/>
      <c r="E92" s="32" t="n"/>
      <c r="F92" s="32" t="n"/>
      <c r="G92" s="42" t="n"/>
      <c r="H92" s="32" t="n"/>
      <c r="I92" s="32" t="n"/>
      <c r="J92" s="32" t="n"/>
      <c r="K92" s="41" t="n"/>
      <c r="L92" s="41" t="n"/>
      <c r="M92" s="32" t="n"/>
      <c r="N92" s="32" t="n"/>
      <c r="O92" s="32" t="n"/>
      <c r="P92" s="32" t="n"/>
      <c r="Q92" s="41" t="n"/>
      <c r="R92" s="32" t="n"/>
      <c r="S92" s="42" t="n"/>
      <c r="T92" s="38">
        <f>IF(AND(G92&lt;&gt;"",I92="Enrolled"),IFERROR((400-G92)/G92,0),"")</f>
        <v/>
      </c>
    </row>
    <row r="93">
      <c r="A93" s="123" t="n">
        <v>85</v>
      </c>
      <c r="B93" s="39" t="n"/>
      <c r="C93" s="28" t="n"/>
      <c r="D93" s="28" t="n"/>
      <c r="E93" s="28" t="n"/>
      <c r="F93" s="28" t="n"/>
      <c r="G93" s="40" t="n"/>
      <c r="H93" s="28" t="n"/>
      <c r="I93" s="28" t="n"/>
      <c r="J93" s="28" t="n"/>
      <c r="K93" s="39" t="n"/>
      <c r="L93" s="39" t="n"/>
      <c r="M93" s="28" t="n"/>
      <c r="N93" s="28" t="n"/>
      <c r="O93" s="28" t="n"/>
      <c r="P93" s="28" t="n"/>
      <c r="Q93" s="39" t="n"/>
      <c r="R93" s="28" t="n"/>
      <c r="S93" s="40" t="n"/>
      <c r="T93" s="37">
        <f>IF(AND(G93&lt;&gt;"",I93="Enrolled"),IFERROR((400-G93)/G93,0),"")</f>
        <v/>
      </c>
    </row>
    <row r="94">
      <c r="A94" s="125" t="n">
        <v>86</v>
      </c>
      <c r="B94" s="41" t="n"/>
      <c r="C94" s="32" t="n"/>
      <c r="D94" s="32" t="n"/>
      <c r="E94" s="32" t="n"/>
      <c r="F94" s="32" t="n"/>
      <c r="G94" s="42" t="n"/>
      <c r="H94" s="32" t="n"/>
      <c r="I94" s="32" t="n"/>
      <c r="J94" s="32" t="n"/>
      <c r="K94" s="41" t="n"/>
      <c r="L94" s="41" t="n"/>
      <c r="M94" s="32" t="n"/>
      <c r="N94" s="32" t="n"/>
      <c r="O94" s="32" t="n"/>
      <c r="P94" s="32" t="n"/>
      <c r="Q94" s="41" t="n"/>
      <c r="R94" s="32" t="n"/>
      <c r="S94" s="42" t="n"/>
      <c r="T94" s="38">
        <f>IF(AND(G94&lt;&gt;"",I94="Enrolled"),IFERROR((400-G94)/G94,0),"")</f>
        <v/>
      </c>
    </row>
    <row r="95">
      <c r="A95" s="123" t="n">
        <v>87</v>
      </c>
      <c r="B95" s="39" t="n"/>
      <c r="C95" s="28" t="n"/>
      <c r="D95" s="28" t="n"/>
      <c r="E95" s="28" t="n"/>
      <c r="F95" s="28" t="n"/>
      <c r="G95" s="40" t="n"/>
      <c r="H95" s="28" t="n"/>
      <c r="I95" s="28" t="n"/>
      <c r="J95" s="28" t="n"/>
      <c r="K95" s="39" t="n"/>
      <c r="L95" s="39" t="n"/>
      <c r="M95" s="28" t="n"/>
      <c r="N95" s="28" t="n"/>
      <c r="O95" s="28" t="n"/>
      <c r="P95" s="28" t="n"/>
      <c r="Q95" s="39" t="n"/>
      <c r="R95" s="28" t="n"/>
      <c r="S95" s="40" t="n"/>
      <c r="T95" s="37">
        <f>IF(AND(G95&lt;&gt;"",I95="Enrolled"),IFERROR((400-G95)/G95,0),"")</f>
        <v/>
      </c>
    </row>
    <row r="96">
      <c r="A96" s="125" t="n">
        <v>88</v>
      </c>
      <c r="B96" s="41" t="n"/>
      <c r="C96" s="32" t="n"/>
      <c r="D96" s="32" t="n"/>
      <c r="E96" s="32" t="n"/>
      <c r="F96" s="32" t="n"/>
      <c r="G96" s="42" t="n"/>
      <c r="H96" s="32" t="n"/>
      <c r="I96" s="32" t="n"/>
      <c r="J96" s="32" t="n"/>
      <c r="K96" s="41" t="n"/>
      <c r="L96" s="41" t="n"/>
      <c r="M96" s="32" t="n"/>
      <c r="N96" s="32" t="n"/>
      <c r="O96" s="32" t="n"/>
      <c r="P96" s="32" t="n"/>
      <c r="Q96" s="41" t="n"/>
      <c r="R96" s="32" t="n"/>
      <c r="S96" s="42" t="n"/>
      <c r="T96" s="38">
        <f>IF(AND(G96&lt;&gt;"",I96="Enrolled"),IFERROR((400-G96)/G96,0),"")</f>
        <v/>
      </c>
    </row>
    <row r="97">
      <c r="A97" s="123" t="n">
        <v>89</v>
      </c>
      <c r="B97" s="39" t="n"/>
      <c r="C97" s="28" t="n"/>
      <c r="D97" s="28" t="n"/>
      <c r="E97" s="28" t="n"/>
      <c r="F97" s="28" t="n"/>
      <c r="G97" s="40" t="n"/>
      <c r="H97" s="28" t="n"/>
      <c r="I97" s="28" t="n"/>
      <c r="J97" s="28" t="n"/>
      <c r="K97" s="39" t="n"/>
      <c r="L97" s="39" t="n"/>
      <c r="M97" s="28" t="n"/>
      <c r="N97" s="28" t="n"/>
      <c r="O97" s="28" t="n"/>
      <c r="P97" s="28" t="n"/>
      <c r="Q97" s="39" t="n"/>
      <c r="R97" s="28" t="n"/>
      <c r="S97" s="40" t="n"/>
      <c r="T97" s="37">
        <f>IF(AND(G97&lt;&gt;"",I97="Enrolled"),IFERROR((400-G97)/G97,0),"")</f>
        <v/>
      </c>
    </row>
    <row r="98">
      <c r="A98" s="125" t="n">
        <v>90</v>
      </c>
      <c r="B98" s="41" t="n"/>
      <c r="C98" s="32" t="n"/>
      <c r="D98" s="32" t="n"/>
      <c r="E98" s="32" t="n"/>
      <c r="F98" s="32" t="n"/>
      <c r="G98" s="42" t="n"/>
      <c r="H98" s="32" t="n"/>
      <c r="I98" s="32" t="n"/>
      <c r="J98" s="32" t="n"/>
      <c r="K98" s="41" t="n"/>
      <c r="L98" s="41" t="n"/>
      <c r="M98" s="32" t="n"/>
      <c r="N98" s="32" t="n"/>
      <c r="O98" s="32" t="n"/>
      <c r="P98" s="32" t="n"/>
      <c r="Q98" s="41" t="n"/>
      <c r="R98" s="32" t="n"/>
      <c r="S98" s="42" t="n"/>
      <c r="T98" s="38">
        <f>IF(AND(G98&lt;&gt;"",I98="Enrolled"),IFERROR((400-G98)/G98,0),"")</f>
        <v/>
      </c>
    </row>
    <row r="99">
      <c r="A99" s="123" t="n">
        <v>91</v>
      </c>
      <c r="B99" s="39" t="n"/>
      <c r="C99" s="28" t="n"/>
      <c r="D99" s="28" t="n"/>
      <c r="E99" s="28" t="n"/>
      <c r="F99" s="28" t="n"/>
      <c r="G99" s="40" t="n"/>
      <c r="H99" s="28" t="n"/>
      <c r="I99" s="28" t="n"/>
      <c r="J99" s="28" t="n"/>
      <c r="K99" s="39" t="n"/>
      <c r="L99" s="39" t="n"/>
      <c r="M99" s="28" t="n"/>
      <c r="N99" s="28" t="n"/>
      <c r="O99" s="28" t="n"/>
      <c r="P99" s="28" t="n"/>
      <c r="Q99" s="39" t="n"/>
      <c r="R99" s="28" t="n"/>
      <c r="S99" s="40" t="n"/>
      <c r="T99" s="37">
        <f>IF(AND(G99&lt;&gt;"",I99="Enrolled"),IFERROR((400-G99)/G99,0),"")</f>
        <v/>
      </c>
    </row>
    <row r="100">
      <c r="A100" s="125" t="n">
        <v>92</v>
      </c>
      <c r="B100" s="41" t="n"/>
      <c r="C100" s="32" t="n"/>
      <c r="D100" s="32" t="n"/>
      <c r="E100" s="32" t="n"/>
      <c r="F100" s="32" t="n"/>
      <c r="G100" s="42" t="n"/>
      <c r="H100" s="32" t="n"/>
      <c r="I100" s="32" t="n"/>
      <c r="J100" s="32" t="n"/>
      <c r="K100" s="41" t="n"/>
      <c r="L100" s="41" t="n"/>
      <c r="M100" s="32" t="n"/>
      <c r="N100" s="32" t="n"/>
      <c r="O100" s="32" t="n"/>
      <c r="P100" s="32" t="n"/>
      <c r="Q100" s="41" t="n"/>
      <c r="R100" s="32" t="n"/>
      <c r="S100" s="42" t="n"/>
      <c r="T100" s="38">
        <f>IF(AND(G100&lt;&gt;"",I100="Enrolled"),IFERROR((400-G100)/G100,0),"")</f>
        <v/>
      </c>
    </row>
    <row r="101">
      <c r="A101" s="123" t="n">
        <v>93</v>
      </c>
      <c r="B101" s="39" t="n"/>
      <c r="C101" s="28" t="n"/>
      <c r="D101" s="28" t="n"/>
      <c r="E101" s="28" t="n"/>
      <c r="F101" s="28" t="n"/>
      <c r="G101" s="40" t="n"/>
      <c r="H101" s="28" t="n"/>
      <c r="I101" s="28" t="n"/>
      <c r="J101" s="28" t="n"/>
      <c r="K101" s="39" t="n"/>
      <c r="L101" s="39" t="n"/>
      <c r="M101" s="28" t="n"/>
      <c r="N101" s="28" t="n"/>
      <c r="O101" s="28" t="n"/>
      <c r="P101" s="28" t="n"/>
      <c r="Q101" s="39" t="n"/>
      <c r="R101" s="28" t="n"/>
      <c r="S101" s="40" t="n"/>
      <c r="T101" s="37">
        <f>IF(AND(G101&lt;&gt;"",I101="Enrolled"),IFERROR((400-G101)/G101,0),"")</f>
        <v/>
      </c>
    </row>
    <row r="102">
      <c r="A102" s="125" t="n">
        <v>94</v>
      </c>
      <c r="B102" s="41" t="n"/>
      <c r="C102" s="32" t="n"/>
      <c r="D102" s="32" t="n"/>
      <c r="E102" s="32" t="n"/>
      <c r="F102" s="32" t="n"/>
      <c r="G102" s="42" t="n"/>
      <c r="H102" s="32" t="n"/>
      <c r="I102" s="32" t="n"/>
      <c r="J102" s="32" t="n"/>
      <c r="K102" s="41" t="n"/>
      <c r="L102" s="41" t="n"/>
      <c r="M102" s="32" t="n"/>
      <c r="N102" s="32" t="n"/>
      <c r="O102" s="32" t="n"/>
      <c r="P102" s="32" t="n"/>
      <c r="Q102" s="41" t="n"/>
      <c r="R102" s="32" t="n"/>
      <c r="S102" s="42" t="n"/>
      <c r="T102" s="38">
        <f>IF(AND(G102&lt;&gt;"",I102="Enrolled"),IFERROR((400-G102)/G102,0),"")</f>
        <v/>
      </c>
    </row>
    <row r="103">
      <c r="A103" s="123" t="n">
        <v>95</v>
      </c>
      <c r="B103" s="39" t="n"/>
      <c r="C103" s="28" t="n"/>
      <c r="D103" s="28" t="n"/>
      <c r="E103" s="28" t="n"/>
      <c r="F103" s="28" t="n"/>
      <c r="G103" s="40" t="n"/>
      <c r="H103" s="28" t="n"/>
      <c r="I103" s="28" t="n"/>
      <c r="J103" s="28" t="n"/>
      <c r="K103" s="39" t="n"/>
      <c r="L103" s="39" t="n"/>
      <c r="M103" s="28" t="n"/>
      <c r="N103" s="28" t="n"/>
      <c r="O103" s="28" t="n"/>
      <c r="P103" s="28" t="n"/>
      <c r="Q103" s="39" t="n"/>
      <c r="R103" s="28" t="n"/>
      <c r="S103" s="40" t="n"/>
      <c r="T103" s="37">
        <f>IF(AND(G103&lt;&gt;"",I103="Enrolled"),IFERROR((400-G103)/G103,0),"")</f>
        <v/>
      </c>
    </row>
    <row r="104">
      <c r="A104" s="125" t="n">
        <v>96</v>
      </c>
      <c r="B104" s="41" t="n"/>
      <c r="C104" s="32" t="n"/>
      <c r="D104" s="32" t="n"/>
      <c r="E104" s="32" t="n"/>
      <c r="F104" s="32" t="n"/>
      <c r="G104" s="42" t="n"/>
      <c r="H104" s="32" t="n"/>
      <c r="I104" s="32" t="n"/>
      <c r="J104" s="32" t="n"/>
      <c r="K104" s="41" t="n"/>
      <c r="L104" s="41" t="n"/>
      <c r="M104" s="32" t="n"/>
      <c r="N104" s="32" t="n"/>
      <c r="O104" s="32" t="n"/>
      <c r="P104" s="32" t="n"/>
      <c r="Q104" s="41" t="n"/>
      <c r="R104" s="32" t="n"/>
      <c r="S104" s="42" t="n"/>
      <c r="T104" s="38">
        <f>IF(AND(G104&lt;&gt;"",I104="Enrolled"),IFERROR((400-G104)/G104,0),"")</f>
        <v/>
      </c>
    </row>
    <row r="105">
      <c r="A105" s="123" t="n">
        <v>97</v>
      </c>
      <c r="B105" s="39" t="n"/>
      <c r="C105" s="28" t="n"/>
      <c r="D105" s="28" t="n"/>
      <c r="E105" s="28" t="n"/>
      <c r="F105" s="28" t="n"/>
      <c r="G105" s="40" t="n"/>
      <c r="H105" s="28" t="n"/>
      <c r="I105" s="28" t="n"/>
      <c r="J105" s="28" t="n"/>
      <c r="K105" s="39" t="n"/>
      <c r="L105" s="39" t="n"/>
      <c r="M105" s="28" t="n"/>
      <c r="N105" s="28" t="n"/>
      <c r="O105" s="28" t="n"/>
      <c r="P105" s="28" t="n"/>
      <c r="Q105" s="39" t="n"/>
      <c r="R105" s="28" t="n"/>
      <c r="S105" s="40" t="n"/>
      <c r="T105" s="37">
        <f>IF(AND(G105&lt;&gt;"",I105="Enrolled"),IFERROR((400-G105)/G105,0),"")</f>
        <v/>
      </c>
    </row>
    <row r="106">
      <c r="A106" s="125" t="n">
        <v>98</v>
      </c>
      <c r="B106" s="41" t="n"/>
      <c r="C106" s="32" t="n"/>
      <c r="D106" s="32" t="n"/>
      <c r="E106" s="32" t="n"/>
      <c r="F106" s="32" t="n"/>
      <c r="G106" s="42" t="n"/>
      <c r="H106" s="32" t="n"/>
      <c r="I106" s="32" t="n"/>
      <c r="J106" s="32" t="n"/>
      <c r="K106" s="41" t="n"/>
      <c r="L106" s="41" t="n"/>
      <c r="M106" s="32" t="n"/>
      <c r="N106" s="32" t="n"/>
      <c r="O106" s="32" t="n"/>
      <c r="P106" s="32" t="n"/>
      <c r="Q106" s="41" t="n"/>
      <c r="R106" s="32" t="n"/>
      <c r="S106" s="42" t="n"/>
      <c r="T106" s="38">
        <f>IF(AND(G106&lt;&gt;"",I106="Enrolled"),IFERROR((400-G106)/G106,0),"")</f>
        <v/>
      </c>
    </row>
    <row r="107">
      <c r="A107" s="123" t="n">
        <v>99</v>
      </c>
      <c r="B107" s="39" t="n"/>
      <c r="C107" s="28" t="n"/>
      <c r="D107" s="28" t="n"/>
      <c r="E107" s="28" t="n"/>
      <c r="F107" s="28" t="n"/>
      <c r="G107" s="40" t="n"/>
      <c r="H107" s="28" t="n"/>
      <c r="I107" s="28" t="n"/>
      <c r="J107" s="28" t="n"/>
      <c r="K107" s="39" t="n"/>
      <c r="L107" s="39" t="n"/>
      <c r="M107" s="28" t="n"/>
      <c r="N107" s="28" t="n"/>
      <c r="O107" s="28" t="n"/>
      <c r="P107" s="28" t="n"/>
      <c r="Q107" s="39" t="n"/>
      <c r="R107" s="28" t="n"/>
      <c r="S107" s="40" t="n"/>
      <c r="T107" s="37">
        <f>IF(AND(G107&lt;&gt;"",I107="Enrolled"),IFERROR((400-G107)/G107,0),"")</f>
        <v/>
      </c>
    </row>
    <row r="108">
      <c r="A108" s="125" t="n">
        <v>100</v>
      </c>
      <c r="B108" s="41" t="n"/>
      <c r="C108" s="32" t="n"/>
      <c r="D108" s="32" t="n"/>
      <c r="E108" s="32" t="n"/>
      <c r="F108" s="32" t="n"/>
      <c r="G108" s="42" t="n"/>
      <c r="H108" s="32" t="n"/>
      <c r="I108" s="32" t="n"/>
      <c r="J108" s="32" t="n"/>
      <c r="K108" s="41" t="n"/>
      <c r="L108" s="41" t="n"/>
      <c r="M108" s="32" t="n"/>
      <c r="N108" s="32" t="n"/>
      <c r="O108" s="32" t="n"/>
      <c r="P108" s="32" t="n"/>
      <c r="Q108" s="41" t="n"/>
      <c r="R108" s="32" t="n"/>
      <c r="S108" s="42" t="n"/>
      <c r="T108" s="38">
        <f>IF(AND(G108&lt;&gt;"",I108="Enrolled"),IFERROR((400-G108)/G108,0),"")</f>
        <v/>
      </c>
    </row>
    <row r="109">
      <c r="A109" s="123" t="n">
        <v>101</v>
      </c>
      <c r="B109" s="39" t="n"/>
      <c r="C109" s="28" t="n"/>
      <c r="D109" s="28" t="n"/>
      <c r="E109" s="28" t="n"/>
      <c r="F109" s="28" t="n"/>
      <c r="G109" s="40" t="n"/>
      <c r="H109" s="28" t="n"/>
      <c r="I109" s="28" t="n"/>
      <c r="J109" s="28" t="n"/>
      <c r="K109" s="39" t="n"/>
      <c r="L109" s="39" t="n"/>
      <c r="M109" s="28" t="n"/>
      <c r="N109" s="28" t="n"/>
      <c r="O109" s="28" t="n"/>
      <c r="P109" s="28" t="n"/>
      <c r="Q109" s="39" t="n"/>
      <c r="R109" s="28" t="n"/>
      <c r="S109" s="40" t="n"/>
      <c r="T109" s="37">
        <f>IF(AND(G109&lt;&gt;"",I109="Enrolled"),IFERROR((400-G109)/G109,0),"")</f>
        <v/>
      </c>
    </row>
    <row r="110">
      <c r="A110" s="125" t="n">
        <v>102</v>
      </c>
      <c r="B110" s="41" t="n"/>
      <c r="C110" s="32" t="n"/>
      <c r="D110" s="32" t="n"/>
      <c r="E110" s="32" t="n"/>
      <c r="F110" s="32" t="n"/>
      <c r="G110" s="42" t="n"/>
      <c r="H110" s="32" t="n"/>
      <c r="I110" s="32" t="n"/>
      <c r="J110" s="32" t="n"/>
      <c r="K110" s="41" t="n"/>
      <c r="L110" s="41" t="n"/>
      <c r="M110" s="32" t="n"/>
      <c r="N110" s="32" t="n"/>
      <c r="O110" s="32" t="n"/>
      <c r="P110" s="32" t="n"/>
      <c r="Q110" s="41" t="n"/>
      <c r="R110" s="32" t="n"/>
      <c r="S110" s="42" t="n"/>
      <c r="T110" s="38">
        <f>IF(AND(G110&lt;&gt;"",I110="Enrolled"),IFERROR((400-G110)/G110,0),"")</f>
        <v/>
      </c>
    </row>
    <row r="111">
      <c r="A111" s="123" t="n">
        <v>103</v>
      </c>
      <c r="B111" s="39" t="n"/>
      <c r="C111" s="28" t="n"/>
      <c r="D111" s="28" t="n"/>
      <c r="E111" s="28" t="n"/>
      <c r="F111" s="28" t="n"/>
      <c r="G111" s="40" t="n"/>
      <c r="H111" s="28" t="n"/>
      <c r="I111" s="28" t="n"/>
      <c r="J111" s="28" t="n"/>
      <c r="K111" s="39" t="n"/>
      <c r="L111" s="39" t="n"/>
      <c r="M111" s="28" t="n"/>
      <c r="N111" s="28" t="n"/>
      <c r="O111" s="28" t="n"/>
      <c r="P111" s="28" t="n"/>
      <c r="Q111" s="39" t="n"/>
      <c r="R111" s="28" t="n"/>
      <c r="S111" s="40" t="n"/>
      <c r="T111" s="37">
        <f>IF(AND(G111&lt;&gt;"",I111="Enrolled"),IFERROR((400-G111)/G111,0),"")</f>
        <v/>
      </c>
    </row>
    <row r="112">
      <c r="A112" s="125" t="n">
        <v>104</v>
      </c>
      <c r="B112" s="41" t="n"/>
      <c r="C112" s="32" t="n"/>
      <c r="D112" s="32" t="n"/>
      <c r="E112" s="32" t="n"/>
      <c r="F112" s="32" t="n"/>
      <c r="G112" s="42" t="n"/>
      <c r="H112" s="32" t="n"/>
      <c r="I112" s="32" t="n"/>
      <c r="J112" s="32" t="n"/>
      <c r="K112" s="41" t="n"/>
      <c r="L112" s="41" t="n"/>
      <c r="M112" s="32" t="n"/>
      <c r="N112" s="32" t="n"/>
      <c r="O112" s="32" t="n"/>
      <c r="P112" s="32" t="n"/>
      <c r="Q112" s="41" t="n"/>
      <c r="R112" s="32" t="n"/>
      <c r="S112" s="42" t="n"/>
      <c r="T112" s="38">
        <f>IF(AND(G112&lt;&gt;"",I112="Enrolled"),IFERROR((400-G112)/G112,0),"")</f>
        <v/>
      </c>
    </row>
    <row r="113">
      <c r="A113" s="123" t="n">
        <v>105</v>
      </c>
      <c r="B113" s="39" t="n"/>
      <c r="C113" s="28" t="n"/>
      <c r="D113" s="28" t="n"/>
      <c r="E113" s="28" t="n"/>
      <c r="F113" s="28" t="n"/>
      <c r="G113" s="40" t="n"/>
      <c r="H113" s="28" t="n"/>
      <c r="I113" s="28" t="n"/>
      <c r="J113" s="28" t="n"/>
      <c r="K113" s="39" t="n"/>
      <c r="L113" s="39" t="n"/>
      <c r="M113" s="28" t="n"/>
      <c r="N113" s="28" t="n"/>
      <c r="O113" s="28" t="n"/>
      <c r="P113" s="28" t="n"/>
      <c r="Q113" s="39" t="n"/>
      <c r="R113" s="28" t="n"/>
      <c r="S113" s="40" t="n"/>
      <c r="T113" s="37">
        <f>IF(AND(G113&lt;&gt;"",I113="Enrolled"),IFERROR((400-G113)/G113,0),"")</f>
        <v/>
      </c>
    </row>
    <row r="114">
      <c r="A114" s="125" t="n">
        <v>106</v>
      </c>
      <c r="B114" s="41" t="n"/>
      <c r="C114" s="32" t="n"/>
      <c r="D114" s="32" t="n"/>
      <c r="E114" s="32" t="n"/>
      <c r="F114" s="32" t="n"/>
      <c r="G114" s="42" t="n"/>
      <c r="H114" s="32" t="n"/>
      <c r="I114" s="32" t="n"/>
      <c r="J114" s="32" t="n"/>
      <c r="K114" s="41" t="n"/>
      <c r="L114" s="41" t="n"/>
      <c r="M114" s="32" t="n"/>
      <c r="N114" s="32" t="n"/>
      <c r="O114" s="32" t="n"/>
      <c r="P114" s="32" t="n"/>
      <c r="Q114" s="41" t="n"/>
      <c r="R114" s="32" t="n"/>
      <c r="S114" s="42" t="n"/>
      <c r="T114" s="38">
        <f>IF(AND(G114&lt;&gt;"",I114="Enrolled"),IFERROR((400-G114)/G114,0),"")</f>
        <v/>
      </c>
    </row>
    <row r="115">
      <c r="A115" s="123" t="n">
        <v>107</v>
      </c>
      <c r="B115" s="39" t="n"/>
      <c r="C115" s="28" t="n"/>
      <c r="D115" s="28" t="n"/>
      <c r="E115" s="28" t="n"/>
      <c r="F115" s="28" t="n"/>
      <c r="G115" s="40" t="n"/>
      <c r="H115" s="28" t="n"/>
      <c r="I115" s="28" t="n"/>
      <c r="J115" s="28" t="n"/>
      <c r="K115" s="39" t="n"/>
      <c r="L115" s="39" t="n"/>
      <c r="M115" s="28" t="n"/>
      <c r="N115" s="28" t="n"/>
      <c r="O115" s="28" t="n"/>
      <c r="P115" s="28" t="n"/>
      <c r="Q115" s="39" t="n"/>
      <c r="R115" s="28" t="n"/>
      <c r="S115" s="40" t="n"/>
      <c r="T115" s="37">
        <f>IF(AND(G115&lt;&gt;"",I115="Enrolled"),IFERROR((400-G115)/G115,0),"")</f>
        <v/>
      </c>
    </row>
    <row r="116">
      <c r="A116" s="125" t="n">
        <v>108</v>
      </c>
      <c r="B116" s="41" t="n"/>
      <c r="C116" s="32" t="n"/>
      <c r="D116" s="32" t="n"/>
      <c r="E116" s="32" t="n"/>
      <c r="F116" s="32" t="n"/>
      <c r="G116" s="42" t="n"/>
      <c r="H116" s="32" t="n"/>
      <c r="I116" s="32" t="n"/>
      <c r="J116" s="32" t="n"/>
      <c r="K116" s="41" t="n"/>
      <c r="L116" s="41" t="n"/>
      <c r="M116" s="32" t="n"/>
      <c r="N116" s="32" t="n"/>
      <c r="O116" s="32" t="n"/>
      <c r="P116" s="32" t="n"/>
      <c r="Q116" s="41" t="n"/>
      <c r="R116" s="32" t="n"/>
      <c r="S116" s="42" t="n"/>
      <c r="T116" s="38">
        <f>IF(AND(G116&lt;&gt;"",I116="Enrolled"),IFERROR((400-G116)/G116,0),"")</f>
        <v/>
      </c>
    </row>
    <row r="117">
      <c r="A117" s="123" t="n">
        <v>109</v>
      </c>
      <c r="B117" s="39" t="n"/>
      <c r="C117" s="28" t="n"/>
      <c r="D117" s="28" t="n"/>
      <c r="E117" s="28" t="n"/>
      <c r="F117" s="28" t="n"/>
      <c r="G117" s="40" t="n"/>
      <c r="H117" s="28" t="n"/>
      <c r="I117" s="28" t="n"/>
      <c r="J117" s="28" t="n"/>
      <c r="K117" s="39" t="n"/>
      <c r="L117" s="39" t="n"/>
      <c r="M117" s="28" t="n"/>
      <c r="N117" s="28" t="n"/>
      <c r="O117" s="28" t="n"/>
      <c r="P117" s="28" t="n"/>
      <c r="Q117" s="39" t="n"/>
      <c r="R117" s="28" t="n"/>
      <c r="S117" s="40" t="n"/>
      <c r="T117" s="37">
        <f>IF(AND(G117&lt;&gt;"",I117="Enrolled"),IFERROR((400-G117)/G117,0),"")</f>
        <v/>
      </c>
    </row>
    <row r="118">
      <c r="A118" s="125" t="n">
        <v>110</v>
      </c>
      <c r="B118" s="41" t="n"/>
      <c r="C118" s="32" t="n"/>
      <c r="D118" s="32" t="n"/>
      <c r="E118" s="32" t="n"/>
      <c r="F118" s="32" t="n"/>
      <c r="G118" s="42" t="n"/>
      <c r="H118" s="32" t="n"/>
      <c r="I118" s="32" t="n"/>
      <c r="J118" s="32" t="n"/>
      <c r="K118" s="41" t="n"/>
      <c r="L118" s="41" t="n"/>
      <c r="M118" s="32" t="n"/>
      <c r="N118" s="32" t="n"/>
      <c r="O118" s="32" t="n"/>
      <c r="P118" s="32" t="n"/>
      <c r="Q118" s="41" t="n"/>
      <c r="R118" s="32" t="n"/>
      <c r="S118" s="42" t="n"/>
      <c r="T118" s="38">
        <f>IF(AND(G118&lt;&gt;"",I118="Enrolled"),IFERROR((400-G118)/G118,0),"")</f>
        <v/>
      </c>
    </row>
    <row r="119">
      <c r="A119" s="123" t="n">
        <v>111</v>
      </c>
      <c r="B119" s="39" t="n"/>
      <c r="C119" s="28" t="n"/>
      <c r="D119" s="28" t="n"/>
      <c r="E119" s="28" t="n"/>
      <c r="F119" s="28" t="n"/>
      <c r="G119" s="40" t="n"/>
      <c r="H119" s="28" t="n"/>
      <c r="I119" s="28" t="n"/>
      <c r="J119" s="28" t="n"/>
      <c r="K119" s="39" t="n"/>
      <c r="L119" s="39" t="n"/>
      <c r="M119" s="28" t="n"/>
      <c r="N119" s="28" t="n"/>
      <c r="O119" s="28" t="n"/>
      <c r="P119" s="28" t="n"/>
      <c r="Q119" s="39" t="n"/>
      <c r="R119" s="28" t="n"/>
      <c r="S119" s="40" t="n"/>
      <c r="T119" s="37">
        <f>IF(AND(G119&lt;&gt;"",I119="Enrolled"),IFERROR((400-G119)/G119,0),"")</f>
        <v/>
      </c>
    </row>
    <row r="120">
      <c r="A120" s="125" t="n">
        <v>112</v>
      </c>
      <c r="B120" s="41" t="n"/>
      <c r="C120" s="32" t="n"/>
      <c r="D120" s="32" t="n"/>
      <c r="E120" s="32" t="n"/>
      <c r="F120" s="32" t="n"/>
      <c r="G120" s="42" t="n"/>
      <c r="H120" s="32" t="n"/>
      <c r="I120" s="32" t="n"/>
      <c r="J120" s="32" t="n"/>
      <c r="K120" s="41" t="n"/>
      <c r="L120" s="41" t="n"/>
      <c r="M120" s="32" t="n"/>
      <c r="N120" s="32" t="n"/>
      <c r="O120" s="32" t="n"/>
      <c r="P120" s="32" t="n"/>
      <c r="Q120" s="41" t="n"/>
      <c r="R120" s="32" t="n"/>
      <c r="S120" s="42" t="n"/>
      <c r="T120" s="38">
        <f>IF(AND(G120&lt;&gt;"",I120="Enrolled"),IFERROR((400-G120)/G120,0),"")</f>
        <v/>
      </c>
    </row>
    <row r="121">
      <c r="A121" s="123" t="n">
        <v>113</v>
      </c>
      <c r="B121" s="39" t="n"/>
      <c r="C121" s="28" t="n"/>
      <c r="D121" s="28" t="n"/>
      <c r="E121" s="28" t="n"/>
      <c r="F121" s="28" t="n"/>
      <c r="G121" s="40" t="n"/>
      <c r="H121" s="28" t="n"/>
      <c r="I121" s="28" t="n"/>
      <c r="J121" s="28" t="n"/>
      <c r="K121" s="39" t="n"/>
      <c r="L121" s="39" t="n"/>
      <c r="M121" s="28" t="n"/>
      <c r="N121" s="28" t="n"/>
      <c r="O121" s="28" t="n"/>
      <c r="P121" s="28" t="n"/>
      <c r="Q121" s="39" t="n"/>
      <c r="R121" s="28" t="n"/>
      <c r="S121" s="40" t="n"/>
      <c r="T121" s="37">
        <f>IF(AND(G121&lt;&gt;"",I121="Enrolled"),IFERROR((400-G121)/G121,0),"")</f>
        <v/>
      </c>
    </row>
    <row r="122">
      <c r="A122" s="125" t="n">
        <v>114</v>
      </c>
      <c r="B122" s="41" t="n"/>
      <c r="C122" s="32" t="n"/>
      <c r="D122" s="32" t="n"/>
      <c r="E122" s="32" t="n"/>
      <c r="F122" s="32" t="n"/>
      <c r="G122" s="42" t="n"/>
      <c r="H122" s="32" t="n"/>
      <c r="I122" s="32" t="n"/>
      <c r="J122" s="32" t="n"/>
      <c r="K122" s="41" t="n"/>
      <c r="L122" s="41" t="n"/>
      <c r="M122" s="32" t="n"/>
      <c r="N122" s="32" t="n"/>
      <c r="O122" s="32" t="n"/>
      <c r="P122" s="32" t="n"/>
      <c r="Q122" s="41" t="n"/>
      <c r="R122" s="32" t="n"/>
      <c r="S122" s="42" t="n"/>
      <c r="T122" s="38">
        <f>IF(AND(G122&lt;&gt;"",I122="Enrolled"),IFERROR((400-G122)/G122,0),"")</f>
        <v/>
      </c>
    </row>
    <row r="123">
      <c r="A123" s="123" t="n">
        <v>115</v>
      </c>
      <c r="B123" s="39" t="n"/>
      <c r="C123" s="28" t="n"/>
      <c r="D123" s="28" t="n"/>
      <c r="E123" s="28" t="n"/>
      <c r="F123" s="28" t="n"/>
      <c r="G123" s="40" t="n"/>
      <c r="H123" s="28" t="n"/>
      <c r="I123" s="28" t="n"/>
      <c r="J123" s="28" t="n"/>
      <c r="K123" s="39" t="n"/>
      <c r="L123" s="39" t="n"/>
      <c r="M123" s="28" t="n"/>
      <c r="N123" s="28" t="n"/>
      <c r="O123" s="28" t="n"/>
      <c r="P123" s="28" t="n"/>
      <c r="Q123" s="39" t="n"/>
      <c r="R123" s="28" t="n"/>
      <c r="S123" s="40" t="n"/>
      <c r="T123" s="37">
        <f>IF(AND(G123&lt;&gt;"",I123="Enrolled"),IFERROR((400-G123)/G123,0),"")</f>
        <v/>
      </c>
    </row>
    <row r="124">
      <c r="A124" s="125" t="n">
        <v>116</v>
      </c>
      <c r="B124" s="41" t="n"/>
      <c r="C124" s="32" t="n"/>
      <c r="D124" s="32" t="n"/>
      <c r="E124" s="32" t="n"/>
      <c r="F124" s="32" t="n"/>
      <c r="G124" s="42" t="n"/>
      <c r="H124" s="32" t="n"/>
      <c r="I124" s="32" t="n"/>
      <c r="J124" s="32" t="n"/>
      <c r="K124" s="41" t="n"/>
      <c r="L124" s="41" t="n"/>
      <c r="M124" s="32" t="n"/>
      <c r="N124" s="32" t="n"/>
      <c r="O124" s="32" t="n"/>
      <c r="P124" s="32" t="n"/>
      <c r="Q124" s="41" t="n"/>
      <c r="R124" s="32" t="n"/>
      <c r="S124" s="42" t="n"/>
      <c r="T124" s="38">
        <f>IF(AND(G124&lt;&gt;"",I124="Enrolled"),IFERROR((400-G124)/G124,0),"")</f>
        <v/>
      </c>
    </row>
    <row r="125">
      <c r="A125" s="123" t="n">
        <v>117</v>
      </c>
      <c r="B125" s="39" t="n"/>
      <c r="C125" s="28" t="n"/>
      <c r="D125" s="28" t="n"/>
      <c r="E125" s="28" t="n"/>
      <c r="F125" s="28" t="n"/>
      <c r="G125" s="40" t="n"/>
      <c r="H125" s="28" t="n"/>
      <c r="I125" s="28" t="n"/>
      <c r="J125" s="28" t="n"/>
      <c r="K125" s="39" t="n"/>
      <c r="L125" s="39" t="n"/>
      <c r="M125" s="28" t="n"/>
      <c r="N125" s="28" t="n"/>
      <c r="O125" s="28" t="n"/>
      <c r="P125" s="28" t="n"/>
      <c r="Q125" s="39" t="n"/>
      <c r="R125" s="28" t="n"/>
      <c r="S125" s="40" t="n"/>
      <c r="T125" s="37">
        <f>IF(AND(G125&lt;&gt;"",I125="Enrolled"),IFERROR((400-G125)/G125,0),"")</f>
        <v/>
      </c>
    </row>
    <row r="126">
      <c r="A126" s="125" t="n">
        <v>118</v>
      </c>
      <c r="B126" s="41" t="n"/>
      <c r="C126" s="32" t="n"/>
      <c r="D126" s="32" t="n"/>
      <c r="E126" s="32" t="n"/>
      <c r="F126" s="32" t="n"/>
      <c r="G126" s="42" t="n"/>
      <c r="H126" s="32" t="n"/>
      <c r="I126" s="32" t="n"/>
      <c r="J126" s="32" t="n"/>
      <c r="K126" s="41" t="n"/>
      <c r="L126" s="41" t="n"/>
      <c r="M126" s="32" t="n"/>
      <c r="N126" s="32" t="n"/>
      <c r="O126" s="32" t="n"/>
      <c r="P126" s="32" t="n"/>
      <c r="Q126" s="41" t="n"/>
      <c r="R126" s="32" t="n"/>
      <c r="S126" s="42" t="n"/>
      <c r="T126" s="38">
        <f>IF(AND(G126&lt;&gt;"",I126="Enrolled"),IFERROR((400-G126)/G126,0),"")</f>
        <v/>
      </c>
    </row>
    <row r="127">
      <c r="A127" s="123" t="n">
        <v>119</v>
      </c>
      <c r="B127" s="39" t="n"/>
      <c r="C127" s="28" t="n"/>
      <c r="D127" s="28" t="n"/>
      <c r="E127" s="28" t="n"/>
      <c r="F127" s="28" t="n"/>
      <c r="G127" s="40" t="n"/>
      <c r="H127" s="28" t="n"/>
      <c r="I127" s="28" t="n"/>
      <c r="J127" s="28" t="n"/>
      <c r="K127" s="39" t="n"/>
      <c r="L127" s="39" t="n"/>
      <c r="M127" s="28" t="n"/>
      <c r="N127" s="28" t="n"/>
      <c r="O127" s="28" t="n"/>
      <c r="P127" s="28" t="n"/>
      <c r="Q127" s="39" t="n"/>
      <c r="R127" s="28" t="n"/>
      <c r="S127" s="40" t="n"/>
      <c r="T127" s="37">
        <f>IF(AND(G127&lt;&gt;"",I127="Enrolled"),IFERROR((400-G127)/G127,0),"")</f>
        <v/>
      </c>
    </row>
    <row r="128">
      <c r="A128" s="125" t="n">
        <v>120</v>
      </c>
      <c r="B128" s="41" t="n"/>
      <c r="C128" s="32" t="n"/>
      <c r="D128" s="32" t="n"/>
      <c r="E128" s="32" t="n"/>
      <c r="F128" s="32" t="n"/>
      <c r="G128" s="42" t="n"/>
      <c r="H128" s="32" t="n"/>
      <c r="I128" s="32" t="n"/>
      <c r="J128" s="32" t="n"/>
      <c r="K128" s="41" t="n"/>
      <c r="L128" s="41" t="n"/>
      <c r="M128" s="32" t="n"/>
      <c r="N128" s="32" t="n"/>
      <c r="O128" s="32" t="n"/>
      <c r="P128" s="32" t="n"/>
      <c r="Q128" s="41" t="n"/>
      <c r="R128" s="32" t="n"/>
      <c r="S128" s="42" t="n"/>
      <c r="T128" s="38">
        <f>IF(AND(G128&lt;&gt;"",I128="Enrolled"),IFERROR((400-G128)/G128,0),"")</f>
        <v/>
      </c>
    </row>
    <row r="129">
      <c r="A129" s="123" t="n">
        <v>121</v>
      </c>
      <c r="B129" s="39" t="n"/>
      <c r="C129" s="28" t="n"/>
      <c r="D129" s="28" t="n"/>
      <c r="E129" s="28" t="n"/>
      <c r="F129" s="28" t="n"/>
      <c r="G129" s="40" t="n"/>
      <c r="H129" s="28" t="n"/>
      <c r="I129" s="28" t="n"/>
      <c r="J129" s="28" t="n"/>
      <c r="K129" s="39" t="n"/>
      <c r="L129" s="39" t="n"/>
      <c r="M129" s="28" t="n"/>
      <c r="N129" s="28" t="n"/>
      <c r="O129" s="28" t="n"/>
      <c r="P129" s="28" t="n"/>
      <c r="Q129" s="39" t="n"/>
      <c r="R129" s="28" t="n"/>
      <c r="S129" s="40" t="n"/>
      <c r="T129" s="37">
        <f>IF(AND(G129&lt;&gt;"",I129="Enrolled"),IFERROR((400-G129)/G129,0),"")</f>
        <v/>
      </c>
    </row>
    <row r="130">
      <c r="A130" s="125" t="n">
        <v>122</v>
      </c>
      <c r="B130" s="41" t="n"/>
      <c r="C130" s="32" t="n"/>
      <c r="D130" s="32" t="n"/>
      <c r="E130" s="32" t="n"/>
      <c r="F130" s="32" t="n"/>
      <c r="G130" s="42" t="n"/>
      <c r="H130" s="32" t="n"/>
      <c r="I130" s="32" t="n"/>
      <c r="J130" s="32" t="n"/>
      <c r="K130" s="41" t="n"/>
      <c r="L130" s="41" t="n"/>
      <c r="M130" s="32" t="n"/>
      <c r="N130" s="32" t="n"/>
      <c r="O130" s="32" t="n"/>
      <c r="P130" s="32" t="n"/>
      <c r="Q130" s="41" t="n"/>
      <c r="R130" s="32" t="n"/>
      <c r="S130" s="42" t="n"/>
      <c r="T130" s="38">
        <f>IF(AND(G130&lt;&gt;"",I130="Enrolled"),IFERROR((400-G130)/G130,0),"")</f>
        <v/>
      </c>
    </row>
    <row r="131">
      <c r="A131" s="123" t="n">
        <v>123</v>
      </c>
      <c r="B131" s="39" t="n"/>
      <c r="C131" s="28" t="n"/>
      <c r="D131" s="28" t="n"/>
      <c r="E131" s="28" t="n"/>
      <c r="F131" s="28" t="n"/>
      <c r="G131" s="40" t="n"/>
      <c r="H131" s="28" t="n"/>
      <c r="I131" s="28" t="n"/>
      <c r="J131" s="28" t="n"/>
      <c r="K131" s="39" t="n"/>
      <c r="L131" s="39" t="n"/>
      <c r="M131" s="28" t="n"/>
      <c r="N131" s="28" t="n"/>
      <c r="O131" s="28" t="n"/>
      <c r="P131" s="28" t="n"/>
      <c r="Q131" s="39" t="n"/>
      <c r="R131" s="28" t="n"/>
      <c r="S131" s="40" t="n"/>
      <c r="T131" s="37">
        <f>IF(AND(G131&lt;&gt;"",I131="Enrolled"),IFERROR((400-G131)/G131,0),"")</f>
        <v/>
      </c>
    </row>
    <row r="132">
      <c r="A132" s="125" t="n">
        <v>124</v>
      </c>
      <c r="B132" s="41" t="n"/>
      <c r="C132" s="32" t="n"/>
      <c r="D132" s="32" t="n"/>
      <c r="E132" s="32" t="n"/>
      <c r="F132" s="32" t="n"/>
      <c r="G132" s="42" t="n"/>
      <c r="H132" s="32" t="n"/>
      <c r="I132" s="32" t="n"/>
      <c r="J132" s="32" t="n"/>
      <c r="K132" s="41" t="n"/>
      <c r="L132" s="41" t="n"/>
      <c r="M132" s="32" t="n"/>
      <c r="N132" s="32" t="n"/>
      <c r="O132" s="32" t="n"/>
      <c r="P132" s="32" t="n"/>
      <c r="Q132" s="41" t="n"/>
      <c r="R132" s="32" t="n"/>
      <c r="S132" s="42" t="n"/>
      <c r="T132" s="38">
        <f>IF(AND(G132&lt;&gt;"",I132="Enrolled"),IFERROR((400-G132)/G132,0),"")</f>
        <v/>
      </c>
    </row>
    <row r="133">
      <c r="A133" s="123" t="n">
        <v>125</v>
      </c>
      <c r="B133" s="39" t="n"/>
      <c r="C133" s="28" t="n"/>
      <c r="D133" s="28" t="n"/>
      <c r="E133" s="28" t="n"/>
      <c r="F133" s="28" t="n"/>
      <c r="G133" s="40" t="n"/>
      <c r="H133" s="28" t="n"/>
      <c r="I133" s="28" t="n"/>
      <c r="J133" s="28" t="n"/>
      <c r="K133" s="39" t="n"/>
      <c r="L133" s="39" t="n"/>
      <c r="M133" s="28" t="n"/>
      <c r="N133" s="28" t="n"/>
      <c r="O133" s="28" t="n"/>
      <c r="P133" s="28" t="n"/>
      <c r="Q133" s="39" t="n"/>
      <c r="R133" s="28" t="n"/>
      <c r="S133" s="40" t="n"/>
      <c r="T133" s="37">
        <f>IF(AND(G133&lt;&gt;"",I133="Enrolled"),IFERROR((400-G133)/G133,0),"")</f>
        <v/>
      </c>
    </row>
    <row r="134">
      <c r="A134" s="125" t="n">
        <v>126</v>
      </c>
      <c r="B134" s="41" t="n"/>
      <c r="C134" s="32" t="n"/>
      <c r="D134" s="32" t="n"/>
      <c r="E134" s="32" t="n"/>
      <c r="F134" s="32" t="n"/>
      <c r="G134" s="42" t="n"/>
      <c r="H134" s="32" t="n"/>
      <c r="I134" s="32" t="n"/>
      <c r="J134" s="32" t="n"/>
      <c r="K134" s="41" t="n"/>
      <c r="L134" s="41" t="n"/>
      <c r="M134" s="32" t="n"/>
      <c r="N134" s="32" t="n"/>
      <c r="O134" s="32" t="n"/>
      <c r="P134" s="32" t="n"/>
      <c r="Q134" s="41" t="n"/>
      <c r="R134" s="32" t="n"/>
      <c r="S134" s="42" t="n"/>
      <c r="T134" s="38">
        <f>IF(AND(G134&lt;&gt;"",I134="Enrolled"),IFERROR((400-G134)/G134,0),"")</f>
        <v/>
      </c>
    </row>
    <row r="135">
      <c r="A135" s="123" t="n">
        <v>127</v>
      </c>
      <c r="B135" s="39" t="n"/>
      <c r="C135" s="28" t="n"/>
      <c r="D135" s="28" t="n"/>
      <c r="E135" s="28" t="n"/>
      <c r="F135" s="28" t="n"/>
      <c r="G135" s="40" t="n"/>
      <c r="H135" s="28" t="n"/>
      <c r="I135" s="28" t="n"/>
      <c r="J135" s="28" t="n"/>
      <c r="K135" s="39" t="n"/>
      <c r="L135" s="39" t="n"/>
      <c r="M135" s="28" t="n"/>
      <c r="N135" s="28" t="n"/>
      <c r="O135" s="28" t="n"/>
      <c r="P135" s="28" t="n"/>
      <c r="Q135" s="39" t="n"/>
      <c r="R135" s="28" t="n"/>
      <c r="S135" s="40" t="n"/>
      <c r="T135" s="37">
        <f>IF(AND(G135&lt;&gt;"",I135="Enrolled"),IFERROR((400-G135)/G135,0),"")</f>
        <v/>
      </c>
    </row>
    <row r="136">
      <c r="A136" s="125" t="n">
        <v>128</v>
      </c>
      <c r="B136" s="41" t="n"/>
      <c r="C136" s="32" t="n"/>
      <c r="D136" s="32" t="n"/>
      <c r="E136" s="32" t="n"/>
      <c r="F136" s="32" t="n"/>
      <c r="G136" s="42" t="n"/>
      <c r="H136" s="32" t="n"/>
      <c r="I136" s="32" t="n"/>
      <c r="J136" s="32" t="n"/>
      <c r="K136" s="41" t="n"/>
      <c r="L136" s="41" t="n"/>
      <c r="M136" s="32" t="n"/>
      <c r="N136" s="32" t="n"/>
      <c r="O136" s="32" t="n"/>
      <c r="P136" s="32" t="n"/>
      <c r="Q136" s="41" t="n"/>
      <c r="R136" s="32" t="n"/>
      <c r="S136" s="42" t="n"/>
      <c r="T136" s="38">
        <f>IF(AND(G136&lt;&gt;"",I136="Enrolled"),IFERROR((400-G136)/G136,0),"")</f>
        <v/>
      </c>
    </row>
    <row r="137">
      <c r="A137" s="123" t="n">
        <v>129</v>
      </c>
      <c r="B137" s="39" t="n"/>
      <c r="C137" s="28" t="n"/>
      <c r="D137" s="28" t="n"/>
      <c r="E137" s="28" t="n"/>
      <c r="F137" s="28" t="n"/>
      <c r="G137" s="40" t="n"/>
      <c r="H137" s="28" t="n"/>
      <c r="I137" s="28" t="n"/>
      <c r="J137" s="28" t="n"/>
      <c r="K137" s="39" t="n"/>
      <c r="L137" s="39" t="n"/>
      <c r="M137" s="28" t="n"/>
      <c r="N137" s="28" t="n"/>
      <c r="O137" s="28" t="n"/>
      <c r="P137" s="28" t="n"/>
      <c r="Q137" s="39" t="n"/>
      <c r="R137" s="28" t="n"/>
      <c r="S137" s="40" t="n"/>
      <c r="T137" s="37">
        <f>IF(AND(G137&lt;&gt;"",I137="Enrolled"),IFERROR((400-G137)/G137,0),"")</f>
        <v/>
      </c>
    </row>
    <row r="138">
      <c r="A138" s="125" t="n">
        <v>130</v>
      </c>
      <c r="B138" s="41" t="n"/>
      <c r="C138" s="32" t="n"/>
      <c r="D138" s="32" t="n"/>
      <c r="E138" s="32" t="n"/>
      <c r="F138" s="32" t="n"/>
      <c r="G138" s="42" t="n"/>
      <c r="H138" s="32" t="n"/>
      <c r="I138" s="32" t="n"/>
      <c r="J138" s="32" t="n"/>
      <c r="K138" s="41" t="n"/>
      <c r="L138" s="41" t="n"/>
      <c r="M138" s="32" t="n"/>
      <c r="N138" s="32" t="n"/>
      <c r="O138" s="32" t="n"/>
      <c r="P138" s="32" t="n"/>
      <c r="Q138" s="41" t="n"/>
      <c r="R138" s="32" t="n"/>
      <c r="S138" s="42" t="n"/>
      <c r="T138" s="38">
        <f>IF(AND(G138&lt;&gt;"",I138="Enrolled"),IFERROR((400-G138)/G138,0),"")</f>
        <v/>
      </c>
    </row>
    <row r="139">
      <c r="A139" s="123" t="n">
        <v>131</v>
      </c>
      <c r="B139" s="39" t="n"/>
      <c r="C139" s="28" t="n"/>
      <c r="D139" s="28" t="n"/>
      <c r="E139" s="28" t="n"/>
      <c r="F139" s="28" t="n"/>
      <c r="G139" s="40" t="n"/>
      <c r="H139" s="28" t="n"/>
      <c r="I139" s="28" t="n"/>
      <c r="J139" s="28" t="n"/>
      <c r="K139" s="39" t="n"/>
      <c r="L139" s="39" t="n"/>
      <c r="M139" s="28" t="n"/>
      <c r="N139" s="28" t="n"/>
      <c r="O139" s="28" t="n"/>
      <c r="P139" s="28" t="n"/>
      <c r="Q139" s="39" t="n"/>
      <c r="R139" s="28" t="n"/>
      <c r="S139" s="40" t="n"/>
      <c r="T139" s="37">
        <f>IF(AND(G139&lt;&gt;"",I139="Enrolled"),IFERROR((400-G139)/G139,0),"")</f>
        <v/>
      </c>
    </row>
    <row r="140">
      <c r="A140" s="125" t="n">
        <v>132</v>
      </c>
      <c r="B140" s="41" t="n"/>
      <c r="C140" s="32" t="n"/>
      <c r="D140" s="32" t="n"/>
      <c r="E140" s="32" t="n"/>
      <c r="F140" s="32" t="n"/>
      <c r="G140" s="42" t="n"/>
      <c r="H140" s="32" t="n"/>
      <c r="I140" s="32" t="n"/>
      <c r="J140" s="32" t="n"/>
      <c r="K140" s="41" t="n"/>
      <c r="L140" s="41" t="n"/>
      <c r="M140" s="32" t="n"/>
      <c r="N140" s="32" t="n"/>
      <c r="O140" s="32" t="n"/>
      <c r="P140" s="32" t="n"/>
      <c r="Q140" s="41" t="n"/>
      <c r="R140" s="32" t="n"/>
      <c r="S140" s="42" t="n"/>
      <c r="T140" s="38">
        <f>IF(AND(G140&lt;&gt;"",I140="Enrolled"),IFERROR((400-G140)/G140,0),"")</f>
        <v/>
      </c>
    </row>
    <row r="141">
      <c r="A141" s="123" t="n">
        <v>133</v>
      </c>
      <c r="B141" s="39" t="n"/>
      <c r="C141" s="28" t="n"/>
      <c r="D141" s="28" t="n"/>
      <c r="E141" s="28" t="n"/>
      <c r="F141" s="28" t="n"/>
      <c r="G141" s="40" t="n"/>
      <c r="H141" s="28" t="n"/>
      <c r="I141" s="28" t="n"/>
      <c r="J141" s="28" t="n"/>
      <c r="K141" s="39" t="n"/>
      <c r="L141" s="39" t="n"/>
      <c r="M141" s="28" t="n"/>
      <c r="N141" s="28" t="n"/>
      <c r="O141" s="28" t="n"/>
      <c r="P141" s="28" t="n"/>
      <c r="Q141" s="39" t="n"/>
      <c r="R141" s="28" t="n"/>
      <c r="S141" s="40" t="n"/>
      <c r="T141" s="37">
        <f>IF(AND(G141&lt;&gt;"",I141="Enrolled"),IFERROR((400-G141)/G141,0),"")</f>
        <v/>
      </c>
    </row>
    <row r="142">
      <c r="A142" s="125" t="n">
        <v>134</v>
      </c>
      <c r="B142" s="41" t="n"/>
      <c r="C142" s="32" t="n"/>
      <c r="D142" s="32" t="n"/>
      <c r="E142" s="32" t="n"/>
      <c r="F142" s="32" t="n"/>
      <c r="G142" s="42" t="n"/>
      <c r="H142" s="32" t="n"/>
      <c r="I142" s="32" t="n"/>
      <c r="J142" s="32" t="n"/>
      <c r="K142" s="41" t="n"/>
      <c r="L142" s="41" t="n"/>
      <c r="M142" s="32" t="n"/>
      <c r="N142" s="32" t="n"/>
      <c r="O142" s="32" t="n"/>
      <c r="P142" s="32" t="n"/>
      <c r="Q142" s="41" t="n"/>
      <c r="R142" s="32" t="n"/>
      <c r="S142" s="42" t="n"/>
      <c r="T142" s="38">
        <f>IF(AND(G142&lt;&gt;"",I142="Enrolled"),IFERROR((400-G142)/G142,0),"")</f>
        <v/>
      </c>
    </row>
    <row r="143">
      <c r="A143" s="123" t="n">
        <v>135</v>
      </c>
      <c r="B143" s="39" t="n"/>
      <c r="C143" s="28" t="n"/>
      <c r="D143" s="28" t="n"/>
      <c r="E143" s="28" t="n"/>
      <c r="F143" s="28" t="n"/>
      <c r="G143" s="40" t="n"/>
      <c r="H143" s="28" t="n"/>
      <c r="I143" s="28" t="n"/>
      <c r="J143" s="28" t="n"/>
      <c r="K143" s="39" t="n"/>
      <c r="L143" s="39" t="n"/>
      <c r="M143" s="28" t="n"/>
      <c r="N143" s="28" t="n"/>
      <c r="O143" s="28" t="n"/>
      <c r="P143" s="28" t="n"/>
      <c r="Q143" s="39" t="n"/>
      <c r="R143" s="28" t="n"/>
      <c r="S143" s="40" t="n"/>
      <c r="T143" s="37">
        <f>IF(AND(G143&lt;&gt;"",I143="Enrolled"),IFERROR((400-G143)/G143,0),"")</f>
        <v/>
      </c>
    </row>
    <row r="144">
      <c r="A144" s="125" t="n">
        <v>136</v>
      </c>
      <c r="B144" s="41" t="n"/>
      <c r="C144" s="32" t="n"/>
      <c r="D144" s="32" t="n"/>
      <c r="E144" s="32" t="n"/>
      <c r="F144" s="32" t="n"/>
      <c r="G144" s="42" t="n"/>
      <c r="H144" s="32" t="n"/>
      <c r="I144" s="32" t="n"/>
      <c r="J144" s="32" t="n"/>
      <c r="K144" s="41" t="n"/>
      <c r="L144" s="41" t="n"/>
      <c r="M144" s="32" t="n"/>
      <c r="N144" s="32" t="n"/>
      <c r="O144" s="32" t="n"/>
      <c r="P144" s="32" t="n"/>
      <c r="Q144" s="41" t="n"/>
      <c r="R144" s="32" t="n"/>
      <c r="S144" s="42" t="n"/>
      <c r="T144" s="38">
        <f>IF(AND(G144&lt;&gt;"",I144="Enrolled"),IFERROR((400-G144)/G144,0),"")</f>
        <v/>
      </c>
    </row>
    <row r="145">
      <c r="A145" s="123" t="n">
        <v>137</v>
      </c>
      <c r="B145" s="39" t="n"/>
      <c r="C145" s="28" t="n"/>
      <c r="D145" s="28" t="n"/>
      <c r="E145" s="28" t="n"/>
      <c r="F145" s="28" t="n"/>
      <c r="G145" s="40" t="n"/>
      <c r="H145" s="28" t="n"/>
      <c r="I145" s="28" t="n"/>
      <c r="J145" s="28" t="n"/>
      <c r="K145" s="39" t="n"/>
      <c r="L145" s="39" t="n"/>
      <c r="M145" s="28" t="n"/>
      <c r="N145" s="28" t="n"/>
      <c r="O145" s="28" t="n"/>
      <c r="P145" s="28" t="n"/>
      <c r="Q145" s="39" t="n"/>
      <c r="R145" s="28" t="n"/>
      <c r="S145" s="40" t="n"/>
      <c r="T145" s="37">
        <f>IF(AND(G145&lt;&gt;"",I145="Enrolled"),IFERROR((400-G145)/G145,0),"")</f>
        <v/>
      </c>
    </row>
    <row r="146">
      <c r="A146" s="125" t="n">
        <v>138</v>
      </c>
      <c r="B146" s="41" t="n"/>
      <c r="C146" s="32" t="n"/>
      <c r="D146" s="32" t="n"/>
      <c r="E146" s="32" t="n"/>
      <c r="F146" s="32" t="n"/>
      <c r="G146" s="42" t="n"/>
      <c r="H146" s="32" t="n"/>
      <c r="I146" s="32" t="n"/>
      <c r="J146" s="32" t="n"/>
      <c r="K146" s="41" t="n"/>
      <c r="L146" s="41" t="n"/>
      <c r="M146" s="32" t="n"/>
      <c r="N146" s="32" t="n"/>
      <c r="O146" s="32" t="n"/>
      <c r="P146" s="32" t="n"/>
      <c r="Q146" s="41" t="n"/>
      <c r="R146" s="32" t="n"/>
      <c r="S146" s="42" t="n"/>
      <c r="T146" s="38">
        <f>IF(AND(G146&lt;&gt;"",I146="Enrolled"),IFERROR((400-G146)/G146,0),"")</f>
        <v/>
      </c>
    </row>
    <row r="147">
      <c r="A147" s="123" t="n">
        <v>139</v>
      </c>
      <c r="B147" s="39" t="n"/>
      <c r="C147" s="28" t="n"/>
      <c r="D147" s="28" t="n"/>
      <c r="E147" s="28" t="n"/>
      <c r="F147" s="28" t="n"/>
      <c r="G147" s="40" t="n"/>
      <c r="H147" s="28" t="n"/>
      <c r="I147" s="28" t="n"/>
      <c r="J147" s="28" t="n"/>
      <c r="K147" s="39" t="n"/>
      <c r="L147" s="39" t="n"/>
      <c r="M147" s="28" t="n"/>
      <c r="N147" s="28" t="n"/>
      <c r="O147" s="28" t="n"/>
      <c r="P147" s="28" t="n"/>
      <c r="Q147" s="39" t="n"/>
      <c r="R147" s="28" t="n"/>
      <c r="S147" s="40" t="n"/>
      <c r="T147" s="37">
        <f>IF(AND(G147&lt;&gt;"",I147="Enrolled"),IFERROR((400-G147)/G147,0),"")</f>
        <v/>
      </c>
    </row>
    <row r="148">
      <c r="A148" s="125" t="n">
        <v>140</v>
      </c>
      <c r="B148" s="41" t="n"/>
      <c r="C148" s="32" t="n"/>
      <c r="D148" s="32" t="n"/>
      <c r="E148" s="32" t="n"/>
      <c r="F148" s="32" t="n"/>
      <c r="G148" s="42" t="n"/>
      <c r="H148" s="32" t="n"/>
      <c r="I148" s="32" t="n"/>
      <c r="J148" s="32" t="n"/>
      <c r="K148" s="41" t="n"/>
      <c r="L148" s="41" t="n"/>
      <c r="M148" s="32" t="n"/>
      <c r="N148" s="32" t="n"/>
      <c r="O148" s="32" t="n"/>
      <c r="P148" s="32" t="n"/>
      <c r="Q148" s="41" t="n"/>
      <c r="R148" s="32" t="n"/>
      <c r="S148" s="42" t="n"/>
      <c r="T148" s="38">
        <f>IF(AND(G148&lt;&gt;"",I148="Enrolled"),IFERROR((400-G148)/G148,0),"")</f>
        <v/>
      </c>
    </row>
    <row r="149">
      <c r="A149" s="123" t="n">
        <v>141</v>
      </c>
      <c r="B149" s="39" t="n"/>
      <c r="C149" s="28" t="n"/>
      <c r="D149" s="28" t="n"/>
      <c r="E149" s="28" t="n"/>
      <c r="F149" s="28" t="n"/>
      <c r="G149" s="40" t="n"/>
      <c r="H149" s="28" t="n"/>
      <c r="I149" s="28" t="n"/>
      <c r="J149" s="28" t="n"/>
      <c r="K149" s="39" t="n"/>
      <c r="L149" s="39" t="n"/>
      <c r="M149" s="28" t="n"/>
      <c r="N149" s="28" t="n"/>
      <c r="O149" s="28" t="n"/>
      <c r="P149" s="28" t="n"/>
      <c r="Q149" s="39" t="n"/>
      <c r="R149" s="28" t="n"/>
      <c r="S149" s="40" t="n"/>
      <c r="T149" s="37">
        <f>IF(AND(G149&lt;&gt;"",I149="Enrolled"),IFERROR((400-G149)/G149,0),"")</f>
        <v/>
      </c>
    </row>
    <row r="150">
      <c r="A150" s="125" t="n">
        <v>142</v>
      </c>
      <c r="B150" s="41" t="n"/>
      <c r="C150" s="32" t="n"/>
      <c r="D150" s="32" t="n"/>
      <c r="E150" s="32" t="n"/>
      <c r="F150" s="32" t="n"/>
      <c r="G150" s="42" t="n"/>
      <c r="H150" s="32" t="n"/>
      <c r="I150" s="32" t="n"/>
      <c r="J150" s="32" t="n"/>
      <c r="K150" s="41" t="n"/>
      <c r="L150" s="41" t="n"/>
      <c r="M150" s="32" t="n"/>
      <c r="N150" s="32" t="n"/>
      <c r="O150" s="32" t="n"/>
      <c r="P150" s="32" t="n"/>
      <c r="Q150" s="41" t="n"/>
      <c r="R150" s="32" t="n"/>
      <c r="S150" s="42" t="n"/>
      <c r="T150" s="38">
        <f>IF(AND(G150&lt;&gt;"",I150="Enrolled"),IFERROR((400-G150)/G150,0),"")</f>
        <v/>
      </c>
    </row>
    <row r="151">
      <c r="A151" s="123" t="n">
        <v>143</v>
      </c>
      <c r="B151" s="39" t="n"/>
      <c r="C151" s="28" t="n"/>
      <c r="D151" s="28" t="n"/>
      <c r="E151" s="28" t="n"/>
      <c r="F151" s="28" t="n"/>
      <c r="G151" s="40" t="n"/>
      <c r="H151" s="28" t="n"/>
      <c r="I151" s="28" t="n"/>
      <c r="J151" s="28" t="n"/>
      <c r="K151" s="39" t="n"/>
      <c r="L151" s="39" t="n"/>
      <c r="M151" s="28" t="n"/>
      <c r="N151" s="28" t="n"/>
      <c r="O151" s="28" t="n"/>
      <c r="P151" s="28" t="n"/>
      <c r="Q151" s="39" t="n"/>
      <c r="R151" s="28" t="n"/>
      <c r="S151" s="40" t="n"/>
      <c r="T151" s="37">
        <f>IF(AND(G151&lt;&gt;"",I151="Enrolled"),IFERROR((400-G151)/G151,0),"")</f>
        <v/>
      </c>
    </row>
    <row r="152">
      <c r="A152" s="125" t="n">
        <v>144</v>
      </c>
      <c r="B152" s="41" t="n"/>
      <c r="C152" s="32" t="n"/>
      <c r="D152" s="32" t="n"/>
      <c r="E152" s="32" t="n"/>
      <c r="F152" s="32" t="n"/>
      <c r="G152" s="42" t="n"/>
      <c r="H152" s="32" t="n"/>
      <c r="I152" s="32" t="n"/>
      <c r="J152" s="32" t="n"/>
      <c r="K152" s="41" t="n"/>
      <c r="L152" s="41" t="n"/>
      <c r="M152" s="32" t="n"/>
      <c r="N152" s="32" t="n"/>
      <c r="O152" s="32" t="n"/>
      <c r="P152" s="32" t="n"/>
      <c r="Q152" s="41" t="n"/>
      <c r="R152" s="32" t="n"/>
      <c r="S152" s="42" t="n"/>
      <c r="T152" s="38">
        <f>IF(AND(G152&lt;&gt;"",I152="Enrolled"),IFERROR((400-G152)/G152,0),"")</f>
        <v/>
      </c>
    </row>
    <row r="153">
      <c r="A153" s="123" t="n">
        <v>145</v>
      </c>
      <c r="B153" s="39" t="n"/>
      <c r="C153" s="28" t="n"/>
      <c r="D153" s="28" t="n"/>
      <c r="E153" s="28" t="n"/>
      <c r="F153" s="28" t="n"/>
      <c r="G153" s="40" t="n"/>
      <c r="H153" s="28" t="n"/>
      <c r="I153" s="28" t="n"/>
      <c r="J153" s="28" t="n"/>
      <c r="K153" s="39" t="n"/>
      <c r="L153" s="39" t="n"/>
      <c r="M153" s="28" t="n"/>
      <c r="N153" s="28" t="n"/>
      <c r="O153" s="28" t="n"/>
      <c r="P153" s="28" t="n"/>
      <c r="Q153" s="39" t="n"/>
      <c r="R153" s="28" t="n"/>
      <c r="S153" s="40" t="n"/>
      <c r="T153" s="37">
        <f>IF(AND(G153&lt;&gt;"",I153="Enrolled"),IFERROR((400-G153)/G153,0),"")</f>
        <v/>
      </c>
    </row>
    <row r="154">
      <c r="A154" s="125" t="n">
        <v>146</v>
      </c>
      <c r="B154" s="41" t="n"/>
      <c r="C154" s="32" t="n"/>
      <c r="D154" s="32" t="n"/>
      <c r="E154" s="32" t="n"/>
      <c r="F154" s="32" t="n"/>
      <c r="G154" s="42" t="n"/>
      <c r="H154" s="32" t="n"/>
      <c r="I154" s="32" t="n"/>
      <c r="J154" s="32" t="n"/>
      <c r="K154" s="41" t="n"/>
      <c r="L154" s="41" t="n"/>
      <c r="M154" s="32" t="n"/>
      <c r="N154" s="32" t="n"/>
      <c r="O154" s="32" t="n"/>
      <c r="P154" s="32" t="n"/>
      <c r="Q154" s="41" t="n"/>
      <c r="R154" s="32" t="n"/>
      <c r="S154" s="42" t="n"/>
      <c r="T154" s="38">
        <f>IF(AND(G154&lt;&gt;"",I154="Enrolled"),IFERROR((400-G154)/G154,0),"")</f>
        <v/>
      </c>
    </row>
    <row r="155">
      <c r="A155" s="123" t="n">
        <v>147</v>
      </c>
      <c r="B155" s="39" t="n"/>
      <c r="C155" s="28" t="n"/>
      <c r="D155" s="28" t="n"/>
      <c r="E155" s="28" t="n"/>
      <c r="F155" s="28" t="n"/>
      <c r="G155" s="40" t="n"/>
      <c r="H155" s="28" t="n"/>
      <c r="I155" s="28" t="n"/>
      <c r="J155" s="28" t="n"/>
      <c r="K155" s="39" t="n"/>
      <c r="L155" s="39" t="n"/>
      <c r="M155" s="28" t="n"/>
      <c r="N155" s="28" t="n"/>
      <c r="O155" s="28" t="n"/>
      <c r="P155" s="28" t="n"/>
      <c r="Q155" s="39" t="n"/>
      <c r="R155" s="28" t="n"/>
      <c r="S155" s="40" t="n"/>
      <c r="T155" s="37">
        <f>IF(AND(G155&lt;&gt;"",I155="Enrolled"),IFERROR((400-G155)/G155,0),"")</f>
        <v/>
      </c>
    </row>
    <row r="156">
      <c r="A156" s="125" t="n">
        <v>148</v>
      </c>
      <c r="B156" s="41" t="n"/>
      <c r="C156" s="32" t="n"/>
      <c r="D156" s="32" t="n"/>
      <c r="E156" s="32" t="n"/>
      <c r="F156" s="32" t="n"/>
      <c r="G156" s="42" t="n"/>
      <c r="H156" s="32" t="n"/>
      <c r="I156" s="32" t="n"/>
      <c r="J156" s="32" t="n"/>
      <c r="K156" s="41" t="n"/>
      <c r="L156" s="41" t="n"/>
      <c r="M156" s="32" t="n"/>
      <c r="N156" s="32" t="n"/>
      <c r="O156" s="32" t="n"/>
      <c r="P156" s="32" t="n"/>
      <c r="Q156" s="41" t="n"/>
      <c r="R156" s="32" t="n"/>
      <c r="S156" s="42" t="n"/>
      <c r="T156" s="38">
        <f>IF(AND(G156&lt;&gt;"",I156="Enrolled"),IFERROR((400-G156)/G156,0),"")</f>
        <v/>
      </c>
    </row>
    <row r="157">
      <c r="A157" s="123" t="n">
        <v>149</v>
      </c>
      <c r="B157" s="39" t="n"/>
      <c r="C157" s="28" t="n"/>
      <c r="D157" s="28" t="n"/>
      <c r="E157" s="28" t="n"/>
      <c r="F157" s="28" t="n"/>
      <c r="G157" s="40" t="n"/>
      <c r="H157" s="28" t="n"/>
      <c r="I157" s="28" t="n"/>
      <c r="J157" s="28" t="n"/>
      <c r="K157" s="39" t="n"/>
      <c r="L157" s="39" t="n"/>
      <c r="M157" s="28" t="n"/>
      <c r="N157" s="28" t="n"/>
      <c r="O157" s="28" t="n"/>
      <c r="P157" s="28" t="n"/>
      <c r="Q157" s="39" t="n"/>
      <c r="R157" s="28" t="n"/>
      <c r="S157" s="40" t="n"/>
      <c r="T157" s="37">
        <f>IF(AND(G157&lt;&gt;"",I157="Enrolled"),IFERROR((400-G157)/G157,0),"")</f>
        <v/>
      </c>
    </row>
    <row r="158">
      <c r="A158" s="125" t="n">
        <v>150</v>
      </c>
      <c r="B158" s="41" t="n"/>
      <c r="C158" s="32" t="n"/>
      <c r="D158" s="32" t="n"/>
      <c r="E158" s="32" t="n"/>
      <c r="F158" s="32" t="n"/>
      <c r="G158" s="42" t="n"/>
      <c r="H158" s="32" t="n"/>
      <c r="I158" s="32" t="n"/>
      <c r="J158" s="32" t="n"/>
      <c r="K158" s="41" t="n"/>
      <c r="L158" s="41" t="n"/>
      <c r="M158" s="32" t="n"/>
      <c r="N158" s="32" t="n"/>
      <c r="O158" s="32" t="n"/>
      <c r="P158" s="32" t="n"/>
      <c r="Q158" s="41" t="n"/>
      <c r="R158" s="32" t="n"/>
      <c r="S158" s="42" t="n"/>
      <c r="T158" s="38">
        <f>IF(AND(G158&lt;&gt;"",I158="Enrolled"),IFERROR((400-G158)/G158,0),"")</f>
        <v/>
      </c>
    </row>
    <row r="159">
      <c r="A159" s="123" t="n">
        <v>151</v>
      </c>
      <c r="B159" s="39" t="n"/>
      <c r="C159" s="28" t="n"/>
      <c r="D159" s="28" t="n"/>
      <c r="E159" s="28" t="n"/>
      <c r="F159" s="28" t="n"/>
      <c r="G159" s="40" t="n"/>
      <c r="H159" s="28" t="n"/>
      <c r="I159" s="28" t="n"/>
      <c r="J159" s="28" t="n"/>
      <c r="K159" s="39" t="n"/>
      <c r="L159" s="39" t="n"/>
      <c r="M159" s="28" t="n"/>
      <c r="N159" s="28" t="n"/>
      <c r="O159" s="28" t="n"/>
      <c r="P159" s="28" t="n"/>
      <c r="Q159" s="39" t="n"/>
      <c r="R159" s="28" t="n"/>
      <c r="S159" s="40" t="n"/>
      <c r="T159" s="37">
        <f>IF(AND(G159&lt;&gt;"",I159="Enrolled"),IFERROR((400-G159)/G159,0),"")</f>
        <v/>
      </c>
    </row>
    <row r="160">
      <c r="A160" s="125" t="n">
        <v>152</v>
      </c>
      <c r="B160" s="41" t="n"/>
      <c r="C160" s="32" t="n"/>
      <c r="D160" s="32" t="n"/>
      <c r="E160" s="32" t="n"/>
      <c r="F160" s="32" t="n"/>
      <c r="G160" s="42" t="n"/>
      <c r="H160" s="32" t="n"/>
      <c r="I160" s="32" t="n"/>
      <c r="J160" s="32" t="n"/>
      <c r="K160" s="41" t="n"/>
      <c r="L160" s="41" t="n"/>
      <c r="M160" s="32" t="n"/>
      <c r="N160" s="32" t="n"/>
      <c r="O160" s="32" t="n"/>
      <c r="P160" s="32" t="n"/>
      <c r="Q160" s="41" t="n"/>
      <c r="R160" s="32" t="n"/>
      <c r="S160" s="42" t="n"/>
      <c r="T160" s="38">
        <f>IF(AND(G160&lt;&gt;"",I160="Enrolled"),IFERROR((400-G160)/G160,0),"")</f>
        <v/>
      </c>
    </row>
    <row r="161">
      <c r="A161" s="123" t="n">
        <v>153</v>
      </c>
      <c r="B161" s="39" t="n"/>
      <c r="C161" s="28" t="n"/>
      <c r="D161" s="28" t="n"/>
      <c r="E161" s="28" t="n"/>
      <c r="F161" s="28" t="n"/>
      <c r="G161" s="40" t="n"/>
      <c r="H161" s="28" t="n"/>
      <c r="I161" s="28" t="n"/>
      <c r="J161" s="28" t="n"/>
      <c r="K161" s="39" t="n"/>
      <c r="L161" s="39" t="n"/>
      <c r="M161" s="28" t="n"/>
      <c r="N161" s="28" t="n"/>
      <c r="O161" s="28" t="n"/>
      <c r="P161" s="28" t="n"/>
      <c r="Q161" s="39" t="n"/>
      <c r="R161" s="28" t="n"/>
      <c r="S161" s="40" t="n"/>
      <c r="T161" s="37">
        <f>IF(AND(G161&lt;&gt;"",I161="Enrolled"),IFERROR((400-G161)/G161,0),"")</f>
        <v/>
      </c>
    </row>
    <row r="162">
      <c r="A162" s="125" t="n">
        <v>154</v>
      </c>
      <c r="B162" s="41" t="n"/>
      <c r="C162" s="32" t="n"/>
      <c r="D162" s="32" t="n"/>
      <c r="E162" s="32" t="n"/>
      <c r="F162" s="32" t="n"/>
      <c r="G162" s="42" t="n"/>
      <c r="H162" s="32" t="n"/>
      <c r="I162" s="32" t="n"/>
      <c r="J162" s="32" t="n"/>
      <c r="K162" s="41" t="n"/>
      <c r="L162" s="41" t="n"/>
      <c r="M162" s="32" t="n"/>
      <c r="N162" s="32" t="n"/>
      <c r="O162" s="32" t="n"/>
      <c r="P162" s="32" t="n"/>
      <c r="Q162" s="41" t="n"/>
      <c r="R162" s="32" t="n"/>
      <c r="S162" s="42" t="n"/>
      <c r="T162" s="38">
        <f>IF(AND(G162&lt;&gt;"",I162="Enrolled"),IFERROR((400-G162)/G162,0),"")</f>
        <v/>
      </c>
    </row>
    <row r="163">
      <c r="A163" s="123" t="n">
        <v>155</v>
      </c>
      <c r="B163" s="39" t="n"/>
      <c r="C163" s="28" t="n"/>
      <c r="D163" s="28" t="n"/>
      <c r="E163" s="28" t="n"/>
      <c r="F163" s="28" t="n"/>
      <c r="G163" s="40" t="n"/>
      <c r="H163" s="28" t="n"/>
      <c r="I163" s="28" t="n"/>
      <c r="J163" s="28" t="n"/>
      <c r="K163" s="39" t="n"/>
      <c r="L163" s="39" t="n"/>
      <c r="M163" s="28" t="n"/>
      <c r="N163" s="28" t="n"/>
      <c r="O163" s="28" t="n"/>
      <c r="P163" s="28" t="n"/>
      <c r="Q163" s="39" t="n"/>
      <c r="R163" s="28" t="n"/>
      <c r="S163" s="40" t="n"/>
      <c r="T163" s="37">
        <f>IF(AND(G163&lt;&gt;"",I163="Enrolled"),IFERROR((400-G163)/G163,0),"")</f>
        <v/>
      </c>
    </row>
    <row r="164">
      <c r="A164" s="125" t="n">
        <v>156</v>
      </c>
      <c r="B164" s="41" t="n"/>
      <c r="C164" s="32" t="n"/>
      <c r="D164" s="32" t="n"/>
      <c r="E164" s="32" t="n"/>
      <c r="F164" s="32" t="n"/>
      <c r="G164" s="42" t="n"/>
      <c r="H164" s="32" t="n"/>
      <c r="I164" s="32" t="n"/>
      <c r="J164" s="32" t="n"/>
      <c r="K164" s="41" t="n"/>
      <c r="L164" s="41" t="n"/>
      <c r="M164" s="32" t="n"/>
      <c r="N164" s="32" t="n"/>
      <c r="O164" s="32" t="n"/>
      <c r="P164" s="32" t="n"/>
      <c r="Q164" s="41" t="n"/>
      <c r="R164" s="32" t="n"/>
      <c r="S164" s="42" t="n"/>
      <c r="T164" s="38">
        <f>IF(AND(G164&lt;&gt;"",I164="Enrolled"),IFERROR((400-G164)/G164,0),"")</f>
        <v/>
      </c>
    </row>
    <row r="165">
      <c r="A165" s="123" t="n">
        <v>157</v>
      </c>
      <c r="B165" s="39" t="n"/>
      <c r="C165" s="28" t="n"/>
      <c r="D165" s="28" t="n"/>
      <c r="E165" s="28" t="n"/>
      <c r="F165" s="28" t="n"/>
      <c r="G165" s="40" t="n"/>
      <c r="H165" s="28" t="n"/>
      <c r="I165" s="28" t="n"/>
      <c r="J165" s="28" t="n"/>
      <c r="K165" s="39" t="n"/>
      <c r="L165" s="39" t="n"/>
      <c r="M165" s="28" t="n"/>
      <c r="N165" s="28" t="n"/>
      <c r="O165" s="28" t="n"/>
      <c r="P165" s="28" t="n"/>
      <c r="Q165" s="39" t="n"/>
      <c r="R165" s="28" t="n"/>
      <c r="S165" s="40" t="n"/>
      <c r="T165" s="37">
        <f>IF(AND(G165&lt;&gt;"",I165="Enrolled"),IFERROR((400-G165)/G165,0),"")</f>
        <v/>
      </c>
    </row>
    <row r="166">
      <c r="A166" s="125" t="n">
        <v>158</v>
      </c>
      <c r="B166" s="41" t="n"/>
      <c r="C166" s="32" t="n"/>
      <c r="D166" s="32" t="n"/>
      <c r="E166" s="32" t="n"/>
      <c r="F166" s="32" t="n"/>
      <c r="G166" s="42" t="n"/>
      <c r="H166" s="32" t="n"/>
      <c r="I166" s="32" t="n"/>
      <c r="J166" s="32" t="n"/>
      <c r="K166" s="41" t="n"/>
      <c r="L166" s="41" t="n"/>
      <c r="M166" s="32" t="n"/>
      <c r="N166" s="32" t="n"/>
      <c r="O166" s="32" t="n"/>
      <c r="P166" s="32" t="n"/>
      <c r="Q166" s="41" t="n"/>
      <c r="R166" s="32" t="n"/>
      <c r="S166" s="42" t="n"/>
      <c r="T166" s="38">
        <f>IF(AND(G166&lt;&gt;"",I166="Enrolled"),IFERROR((400-G166)/G166,0),"")</f>
        <v/>
      </c>
    </row>
    <row r="167">
      <c r="A167" s="123" t="n">
        <v>159</v>
      </c>
      <c r="B167" s="39" t="n"/>
      <c r="C167" s="28" t="n"/>
      <c r="D167" s="28" t="n"/>
      <c r="E167" s="28" t="n"/>
      <c r="F167" s="28" t="n"/>
      <c r="G167" s="40" t="n"/>
      <c r="H167" s="28" t="n"/>
      <c r="I167" s="28" t="n"/>
      <c r="J167" s="28" t="n"/>
      <c r="K167" s="39" t="n"/>
      <c r="L167" s="39" t="n"/>
      <c r="M167" s="28" t="n"/>
      <c r="N167" s="28" t="n"/>
      <c r="O167" s="28" t="n"/>
      <c r="P167" s="28" t="n"/>
      <c r="Q167" s="39" t="n"/>
      <c r="R167" s="28" t="n"/>
      <c r="S167" s="40" t="n"/>
      <c r="T167" s="37">
        <f>IF(AND(G167&lt;&gt;"",I167="Enrolled"),IFERROR((400-G167)/G167,0),"")</f>
        <v/>
      </c>
    </row>
    <row r="168">
      <c r="A168" s="125" t="n">
        <v>160</v>
      </c>
      <c r="B168" s="41" t="n"/>
      <c r="C168" s="32" t="n"/>
      <c r="D168" s="32" t="n"/>
      <c r="E168" s="32" t="n"/>
      <c r="F168" s="32" t="n"/>
      <c r="G168" s="42" t="n"/>
      <c r="H168" s="32" t="n"/>
      <c r="I168" s="32" t="n"/>
      <c r="J168" s="32" t="n"/>
      <c r="K168" s="41" t="n"/>
      <c r="L168" s="41" t="n"/>
      <c r="M168" s="32" t="n"/>
      <c r="N168" s="32" t="n"/>
      <c r="O168" s="32" t="n"/>
      <c r="P168" s="32" t="n"/>
      <c r="Q168" s="41" t="n"/>
      <c r="R168" s="32" t="n"/>
      <c r="S168" s="42" t="n"/>
      <c r="T168" s="38">
        <f>IF(AND(G168&lt;&gt;"",I168="Enrolled"),IFERROR((400-G168)/G168,0),"")</f>
        <v/>
      </c>
    </row>
    <row r="169">
      <c r="A169" s="123" t="n">
        <v>161</v>
      </c>
      <c r="B169" s="39" t="n"/>
      <c r="C169" s="28" t="n"/>
      <c r="D169" s="28" t="n"/>
      <c r="E169" s="28" t="n"/>
      <c r="F169" s="28" t="n"/>
      <c r="G169" s="40" t="n"/>
      <c r="H169" s="28" t="n"/>
      <c r="I169" s="28" t="n"/>
      <c r="J169" s="28" t="n"/>
      <c r="K169" s="39" t="n"/>
      <c r="L169" s="39" t="n"/>
      <c r="M169" s="28" t="n"/>
      <c r="N169" s="28" t="n"/>
      <c r="O169" s="28" t="n"/>
      <c r="P169" s="28" t="n"/>
      <c r="Q169" s="39" t="n"/>
      <c r="R169" s="28" t="n"/>
      <c r="S169" s="40" t="n"/>
      <c r="T169" s="37">
        <f>IF(AND(G169&lt;&gt;"",I169="Enrolled"),IFERROR((400-G169)/G169,0),"")</f>
        <v/>
      </c>
    </row>
    <row r="170">
      <c r="A170" s="125" t="n">
        <v>162</v>
      </c>
      <c r="B170" s="41" t="n"/>
      <c r="C170" s="32" t="n"/>
      <c r="D170" s="32" t="n"/>
      <c r="E170" s="32" t="n"/>
      <c r="F170" s="32" t="n"/>
      <c r="G170" s="42" t="n"/>
      <c r="H170" s="32" t="n"/>
      <c r="I170" s="32" t="n"/>
      <c r="J170" s="32" t="n"/>
      <c r="K170" s="41" t="n"/>
      <c r="L170" s="41" t="n"/>
      <c r="M170" s="32" t="n"/>
      <c r="N170" s="32" t="n"/>
      <c r="O170" s="32" t="n"/>
      <c r="P170" s="32" t="n"/>
      <c r="Q170" s="41" t="n"/>
      <c r="R170" s="32" t="n"/>
      <c r="S170" s="42" t="n"/>
      <c r="T170" s="38">
        <f>IF(AND(G170&lt;&gt;"",I170="Enrolled"),IFERROR((400-G170)/G170,0),"")</f>
        <v/>
      </c>
    </row>
    <row r="171">
      <c r="A171" s="123" t="n">
        <v>163</v>
      </c>
      <c r="B171" s="39" t="n"/>
      <c r="C171" s="28" t="n"/>
      <c r="D171" s="28" t="n"/>
      <c r="E171" s="28" t="n"/>
      <c r="F171" s="28" t="n"/>
      <c r="G171" s="40" t="n"/>
      <c r="H171" s="28" t="n"/>
      <c r="I171" s="28" t="n"/>
      <c r="J171" s="28" t="n"/>
      <c r="K171" s="39" t="n"/>
      <c r="L171" s="39" t="n"/>
      <c r="M171" s="28" t="n"/>
      <c r="N171" s="28" t="n"/>
      <c r="O171" s="28" t="n"/>
      <c r="P171" s="28" t="n"/>
      <c r="Q171" s="39" t="n"/>
      <c r="R171" s="28" t="n"/>
      <c r="S171" s="40" t="n"/>
      <c r="T171" s="37">
        <f>IF(AND(G171&lt;&gt;"",I171="Enrolled"),IFERROR((400-G171)/G171,0),"")</f>
        <v/>
      </c>
    </row>
    <row r="172">
      <c r="A172" s="125" t="n">
        <v>164</v>
      </c>
      <c r="B172" s="41" t="n"/>
      <c r="C172" s="32" t="n"/>
      <c r="D172" s="32" t="n"/>
      <c r="E172" s="32" t="n"/>
      <c r="F172" s="32" t="n"/>
      <c r="G172" s="42" t="n"/>
      <c r="H172" s="32" t="n"/>
      <c r="I172" s="32" t="n"/>
      <c r="J172" s="32" t="n"/>
      <c r="K172" s="41" t="n"/>
      <c r="L172" s="41" t="n"/>
      <c r="M172" s="32" t="n"/>
      <c r="N172" s="32" t="n"/>
      <c r="O172" s="32" t="n"/>
      <c r="P172" s="32" t="n"/>
      <c r="Q172" s="41" t="n"/>
      <c r="R172" s="32" t="n"/>
      <c r="S172" s="42" t="n"/>
      <c r="T172" s="38">
        <f>IF(AND(G172&lt;&gt;"",I172="Enrolled"),IFERROR((400-G172)/G172,0),"")</f>
        <v/>
      </c>
    </row>
    <row r="173">
      <c r="A173" s="123" t="n">
        <v>165</v>
      </c>
      <c r="B173" s="39" t="n"/>
      <c r="C173" s="28" t="n"/>
      <c r="D173" s="28" t="n"/>
      <c r="E173" s="28" t="n"/>
      <c r="F173" s="28" t="n"/>
      <c r="G173" s="40" t="n"/>
      <c r="H173" s="28" t="n"/>
      <c r="I173" s="28" t="n"/>
      <c r="J173" s="28" t="n"/>
      <c r="K173" s="39" t="n"/>
      <c r="L173" s="39" t="n"/>
      <c r="M173" s="28" t="n"/>
      <c r="N173" s="28" t="n"/>
      <c r="O173" s="28" t="n"/>
      <c r="P173" s="28" t="n"/>
      <c r="Q173" s="39" t="n"/>
      <c r="R173" s="28" t="n"/>
      <c r="S173" s="40" t="n"/>
      <c r="T173" s="37">
        <f>IF(AND(G173&lt;&gt;"",I173="Enrolled"),IFERROR((400-G173)/G173,0),"")</f>
        <v/>
      </c>
    </row>
    <row r="174">
      <c r="A174" s="125" t="n">
        <v>166</v>
      </c>
      <c r="B174" s="41" t="n"/>
      <c r="C174" s="32" t="n"/>
      <c r="D174" s="32" t="n"/>
      <c r="E174" s="32" t="n"/>
      <c r="F174" s="32" t="n"/>
      <c r="G174" s="42" t="n"/>
      <c r="H174" s="32" t="n"/>
      <c r="I174" s="32" t="n"/>
      <c r="J174" s="32" t="n"/>
      <c r="K174" s="41" t="n"/>
      <c r="L174" s="41" t="n"/>
      <c r="M174" s="32" t="n"/>
      <c r="N174" s="32" t="n"/>
      <c r="O174" s="32" t="n"/>
      <c r="P174" s="32" t="n"/>
      <c r="Q174" s="41" t="n"/>
      <c r="R174" s="32" t="n"/>
      <c r="S174" s="42" t="n"/>
      <c r="T174" s="38">
        <f>IF(AND(G174&lt;&gt;"",I174="Enrolled"),IFERROR((400-G174)/G174,0),"")</f>
        <v/>
      </c>
    </row>
    <row r="175">
      <c r="A175" s="123" t="n">
        <v>167</v>
      </c>
      <c r="B175" s="39" t="n"/>
      <c r="C175" s="28" t="n"/>
      <c r="D175" s="28" t="n"/>
      <c r="E175" s="28" t="n"/>
      <c r="F175" s="28" t="n"/>
      <c r="G175" s="40" t="n"/>
      <c r="H175" s="28" t="n"/>
      <c r="I175" s="28" t="n"/>
      <c r="J175" s="28" t="n"/>
      <c r="K175" s="39" t="n"/>
      <c r="L175" s="39" t="n"/>
      <c r="M175" s="28" t="n"/>
      <c r="N175" s="28" t="n"/>
      <c r="O175" s="28" t="n"/>
      <c r="P175" s="28" t="n"/>
      <c r="Q175" s="39" t="n"/>
      <c r="R175" s="28" t="n"/>
      <c r="S175" s="40" t="n"/>
      <c r="T175" s="37">
        <f>IF(AND(G175&lt;&gt;"",I175="Enrolled"),IFERROR((400-G175)/G175,0),"")</f>
        <v/>
      </c>
    </row>
    <row r="176">
      <c r="A176" s="125" t="n">
        <v>168</v>
      </c>
      <c r="B176" s="41" t="n"/>
      <c r="C176" s="32" t="n"/>
      <c r="D176" s="32" t="n"/>
      <c r="E176" s="32" t="n"/>
      <c r="F176" s="32" t="n"/>
      <c r="G176" s="42" t="n"/>
      <c r="H176" s="32" t="n"/>
      <c r="I176" s="32" t="n"/>
      <c r="J176" s="32" t="n"/>
      <c r="K176" s="41" t="n"/>
      <c r="L176" s="41" t="n"/>
      <c r="M176" s="32" t="n"/>
      <c r="N176" s="32" t="n"/>
      <c r="O176" s="32" t="n"/>
      <c r="P176" s="32" t="n"/>
      <c r="Q176" s="41" t="n"/>
      <c r="R176" s="32" t="n"/>
      <c r="S176" s="42" t="n"/>
      <c r="T176" s="38">
        <f>IF(AND(G176&lt;&gt;"",I176="Enrolled"),IFERROR((400-G176)/G176,0),"")</f>
        <v/>
      </c>
    </row>
    <row r="177">
      <c r="A177" s="123" t="n">
        <v>169</v>
      </c>
      <c r="B177" s="39" t="n"/>
      <c r="C177" s="28" t="n"/>
      <c r="D177" s="28" t="n"/>
      <c r="E177" s="28" t="n"/>
      <c r="F177" s="28" t="n"/>
      <c r="G177" s="40" t="n"/>
      <c r="H177" s="28" t="n"/>
      <c r="I177" s="28" t="n"/>
      <c r="J177" s="28" t="n"/>
      <c r="K177" s="39" t="n"/>
      <c r="L177" s="39" t="n"/>
      <c r="M177" s="28" t="n"/>
      <c r="N177" s="28" t="n"/>
      <c r="O177" s="28" t="n"/>
      <c r="P177" s="28" t="n"/>
      <c r="Q177" s="39" t="n"/>
      <c r="R177" s="28" t="n"/>
      <c r="S177" s="40" t="n"/>
      <c r="T177" s="37">
        <f>IF(AND(G177&lt;&gt;"",I177="Enrolled"),IFERROR((400-G177)/G177,0),"")</f>
        <v/>
      </c>
    </row>
    <row r="178">
      <c r="A178" s="125" t="n">
        <v>170</v>
      </c>
      <c r="B178" s="41" t="n"/>
      <c r="C178" s="32" t="n"/>
      <c r="D178" s="32" t="n"/>
      <c r="E178" s="32" t="n"/>
      <c r="F178" s="32" t="n"/>
      <c r="G178" s="42" t="n"/>
      <c r="H178" s="32" t="n"/>
      <c r="I178" s="32" t="n"/>
      <c r="J178" s="32" t="n"/>
      <c r="K178" s="41" t="n"/>
      <c r="L178" s="41" t="n"/>
      <c r="M178" s="32" t="n"/>
      <c r="N178" s="32" t="n"/>
      <c r="O178" s="32" t="n"/>
      <c r="P178" s="32" t="n"/>
      <c r="Q178" s="41" t="n"/>
      <c r="R178" s="32" t="n"/>
      <c r="S178" s="42" t="n"/>
      <c r="T178" s="38">
        <f>IF(AND(G178&lt;&gt;"",I178="Enrolled"),IFERROR((400-G178)/G178,0),"")</f>
        <v/>
      </c>
    </row>
    <row r="179">
      <c r="A179" s="123" t="n">
        <v>171</v>
      </c>
      <c r="B179" s="39" t="n"/>
      <c r="C179" s="28" t="n"/>
      <c r="D179" s="28" t="n"/>
      <c r="E179" s="28" t="n"/>
      <c r="F179" s="28" t="n"/>
      <c r="G179" s="40" t="n"/>
      <c r="H179" s="28" t="n"/>
      <c r="I179" s="28" t="n"/>
      <c r="J179" s="28" t="n"/>
      <c r="K179" s="39" t="n"/>
      <c r="L179" s="39" t="n"/>
      <c r="M179" s="28" t="n"/>
      <c r="N179" s="28" t="n"/>
      <c r="O179" s="28" t="n"/>
      <c r="P179" s="28" t="n"/>
      <c r="Q179" s="39" t="n"/>
      <c r="R179" s="28" t="n"/>
      <c r="S179" s="40" t="n"/>
      <c r="T179" s="37">
        <f>IF(AND(G179&lt;&gt;"",I179="Enrolled"),IFERROR((400-G179)/G179,0),"")</f>
        <v/>
      </c>
    </row>
    <row r="180">
      <c r="A180" s="125" t="n">
        <v>172</v>
      </c>
      <c r="B180" s="41" t="n"/>
      <c r="C180" s="32" t="n"/>
      <c r="D180" s="32" t="n"/>
      <c r="E180" s="32" t="n"/>
      <c r="F180" s="32" t="n"/>
      <c r="G180" s="42" t="n"/>
      <c r="H180" s="32" t="n"/>
      <c r="I180" s="32" t="n"/>
      <c r="J180" s="32" t="n"/>
      <c r="K180" s="41" t="n"/>
      <c r="L180" s="41" t="n"/>
      <c r="M180" s="32" t="n"/>
      <c r="N180" s="32" t="n"/>
      <c r="O180" s="32" t="n"/>
      <c r="P180" s="32" t="n"/>
      <c r="Q180" s="41" t="n"/>
      <c r="R180" s="32" t="n"/>
      <c r="S180" s="42" t="n"/>
      <c r="T180" s="38">
        <f>IF(AND(G180&lt;&gt;"",I180="Enrolled"),IFERROR((400-G180)/G180,0),"")</f>
        <v/>
      </c>
    </row>
    <row r="181">
      <c r="A181" s="123" t="n">
        <v>173</v>
      </c>
      <c r="B181" s="39" t="n"/>
      <c r="C181" s="28" t="n"/>
      <c r="D181" s="28" t="n"/>
      <c r="E181" s="28" t="n"/>
      <c r="F181" s="28" t="n"/>
      <c r="G181" s="40" t="n"/>
      <c r="H181" s="28" t="n"/>
      <c r="I181" s="28" t="n"/>
      <c r="J181" s="28" t="n"/>
      <c r="K181" s="39" t="n"/>
      <c r="L181" s="39" t="n"/>
      <c r="M181" s="28" t="n"/>
      <c r="N181" s="28" t="n"/>
      <c r="O181" s="28" t="n"/>
      <c r="P181" s="28" t="n"/>
      <c r="Q181" s="39" t="n"/>
      <c r="R181" s="28" t="n"/>
      <c r="S181" s="40" t="n"/>
      <c r="T181" s="37">
        <f>IF(AND(G181&lt;&gt;"",I181="Enrolled"),IFERROR((400-G181)/G181,0),"")</f>
        <v/>
      </c>
    </row>
    <row r="182">
      <c r="A182" s="125" t="n">
        <v>174</v>
      </c>
      <c r="B182" s="41" t="n"/>
      <c r="C182" s="32" t="n"/>
      <c r="D182" s="32" t="n"/>
      <c r="E182" s="32" t="n"/>
      <c r="F182" s="32" t="n"/>
      <c r="G182" s="42" t="n"/>
      <c r="H182" s="32" t="n"/>
      <c r="I182" s="32" t="n"/>
      <c r="J182" s="32" t="n"/>
      <c r="K182" s="41" t="n"/>
      <c r="L182" s="41" t="n"/>
      <c r="M182" s="32" t="n"/>
      <c r="N182" s="32" t="n"/>
      <c r="O182" s="32" t="n"/>
      <c r="P182" s="32" t="n"/>
      <c r="Q182" s="41" t="n"/>
      <c r="R182" s="32" t="n"/>
      <c r="S182" s="42" t="n"/>
      <c r="T182" s="38">
        <f>IF(AND(G182&lt;&gt;"",I182="Enrolled"),IFERROR((400-G182)/G182,0),"")</f>
        <v/>
      </c>
    </row>
    <row r="183">
      <c r="A183" s="123" t="n">
        <v>175</v>
      </c>
      <c r="B183" s="39" t="n"/>
      <c r="C183" s="28" t="n"/>
      <c r="D183" s="28" t="n"/>
      <c r="E183" s="28" t="n"/>
      <c r="F183" s="28" t="n"/>
      <c r="G183" s="40" t="n"/>
      <c r="H183" s="28" t="n"/>
      <c r="I183" s="28" t="n"/>
      <c r="J183" s="28" t="n"/>
      <c r="K183" s="39" t="n"/>
      <c r="L183" s="39" t="n"/>
      <c r="M183" s="28" t="n"/>
      <c r="N183" s="28" t="n"/>
      <c r="O183" s="28" t="n"/>
      <c r="P183" s="28" t="n"/>
      <c r="Q183" s="39" t="n"/>
      <c r="R183" s="28" t="n"/>
      <c r="S183" s="40" t="n"/>
      <c r="T183" s="37">
        <f>IF(AND(G183&lt;&gt;"",I183="Enrolled"),IFERROR((400-G183)/G183,0),"")</f>
        <v/>
      </c>
    </row>
    <row r="184">
      <c r="A184" s="125" t="n">
        <v>176</v>
      </c>
      <c r="B184" s="41" t="n"/>
      <c r="C184" s="32" t="n"/>
      <c r="D184" s="32" t="n"/>
      <c r="E184" s="32" t="n"/>
      <c r="F184" s="32" t="n"/>
      <c r="G184" s="42" t="n"/>
      <c r="H184" s="32" t="n"/>
      <c r="I184" s="32" t="n"/>
      <c r="J184" s="32" t="n"/>
      <c r="K184" s="41" t="n"/>
      <c r="L184" s="41" t="n"/>
      <c r="M184" s="32" t="n"/>
      <c r="N184" s="32" t="n"/>
      <c r="O184" s="32" t="n"/>
      <c r="P184" s="32" t="n"/>
      <c r="Q184" s="41" t="n"/>
      <c r="R184" s="32" t="n"/>
      <c r="S184" s="42" t="n"/>
      <c r="T184" s="38">
        <f>IF(AND(G184&lt;&gt;"",I184="Enrolled"),IFERROR((400-G184)/G184,0),"")</f>
        <v/>
      </c>
    </row>
    <row r="185">
      <c r="A185" s="123" t="n">
        <v>177</v>
      </c>
      <c r="B185" s="39" t="n"/>
      <c r="C185" s="28" t="n"/>
      <c r="D185" s="28" t="n"/>
      <c r="E185" s="28" t="n"/>
      <c r="F185" s="28" t="n"/>
      <c r="G185" s="40" t="n"/>
      <c r="H185" s="28" t="n"/>
      <c r="I185" s="28" t="n"/>
      <c r="J185" s="28" t="n"/>
      <c r="K185" s="39" t="n"/>
      <c r="L185" s="39" t="n"/>
      <c r="M185" s="28" t="n"/>
      <c r="N185" s="28" t="n"/>
      <c r="O185" s="28" t="n"/>
      <c r="P185" s="28" t="n"/>
      <c r="Q185" s="39" t="n"/>
      <c r="R185" s="28" t="n"/>
      <c r="S185" s="40" t="n"/>
      <c r="T185" s="37">
        <f>IF(AND(G185&lt;&gt;"",I185="Enrolled"),IFERROR((400-G185)/G185,0),"")</f>
        <v/>
      </c>
    </row>
    <row r="186">
      <c r="A186" s="125" t="n">
        <v>178</v>
      </c>
      <c r="B186" s="41" t="n"/>
      <c r="C186" s="32" t="n"/>
      <c r="D186" s="32" t="n"/>
      <c r="E186" s="32" t="n"/>
      <c r="F186" s="32" t="n"/>
      <c r="G186" s="42" t="n"/>
      <c r="H186" s="32" t="n"/>
      <c r="I186" s="32" t="n"/>
      <c r="J186" s="32" t="n"/>
      <c r="K186" s="41" t="n"/>
      <c r="L186" s="41" t="n"/>
      <c r="M186" s="32" t="n"/>
      <c r="N186" s="32" t="n"/>
      <c r="O186" s="32" t="n"/>
      <c r="P186" s="32" t="n"/>
      <c r="Q186" s="41" t="n"/>
      <c r="R186" s="32" t="n"/>
      <c r="S186" s="42" t="n"/>
      <c r="T186" s="38">
        <f>IF(AND(G186&lt;&gt;"",I186="Enrolled"),IFERROR((400-G186)/G186,0),"")</f>
        <v/>
      </c>
    </row>
    <row r="187">
      <c r="A187" s="123" t="n">
        <v>179</v>
      </c>
      <c r="B187" s="39" t="n"/>
      <c r="C187" s="28" t="n"/>
      <c r="D187" s="28" t="n"/>
      <c r="E187" s="28" t="n"/>
      <c r="F187" s="28" t="n"/>
      <c r="G187" s="40" t="n"/>
      <c r="H187" s="28" t="n"/>
      <c r="I187" s="28" t="n"/>
      <c r="J187" s="28" t="n"/>
      <c r="K187" s="39" t="n"/>
      <c r="L187" s="39" t="n"/>
      <c r="M187" s="28" t="n"/>
      <c r="N187" s="28" t="n"/>
      <c r="O187" s="28" t="n"/>
      <c r="P187" s="28" t="n"/>
      <c r="Q187" s="39" t="n"/>
      <c r="R187" s="28" t="n"/>
      <c r="S187" s="40" t="n"/>
      <c r="T187" s="37">
        <f>IF(AND(G187&lt;&gt;"",I187="Enrolled"),IFERROR((400-G187)/G187,0),"")</f>
        <v/>
      </c>
    </row>
    <row r="188">
      <c r="A188" s="125" t="n">
        <v>180</v>
      </c>
      <c r="B188" s="41" t="n"/>
      <c r="C188" s="32" t="n"/>
      <c r="D188" s="32" t="n"/>
      <c r="E188" s="32" t="n"/>
      <c r="F188" s="32" t="n"/>
      <c r="G188" s="42" t="n"/>
      <c r="H188" s="32" t="n"/>
      <c r="I188" s="32" t="n"/>
      <c r="J188" s="32" t="n"/>
      <c r="K188" s="41" t="n"/>
      <c r="L188" s="41" t="n"/>
      <c r="M188" s="32" t="n"/>
      <c r="N188" s="32" t="n"/>
      <c r="O188" s="32" t="n"/>
      <c r="P188" s="32" t="n"/>
      <c r="Q188" s="41" t="n"/>
      <c r="R188" s="32" t="n"/>
      <c r="S188" s="42" t="n"/>
      <c r="T188" s="38">
        <f>IF(AND(G188&lt;&gt;"",I188="Enrolled"),IFERROR((400-G188)/G188,0),"")</f>
        <v/>
      </c>
    </row>
    <row r="189">
      <c r="A189" s="123" t="n">
        <v>181</v>
      </c>
      <c r="B189" s="39" t="n"/>
      <c r="C189" s="28" t="n"/>
      <c r="D189" s="28" t="n"/>
      <c r="E189" s="28" t="n"/>
      <c r="F189" s="28" t="n"/>
      <c r="G189" s="40" t="n"/>
      <c r="H189" s="28" t="n"/>
      <c r="I189" s="28" t="n"/>
      <c r="J189" s="28" t="n"/>
      <c r="K189" s="39" t="n"/>
      <c r="L189" s="39" t="n"/>
      <c r="M189" s="28" t="n"/>
      <c r="N189" s="28" t="n"/>
      <c r="O189" s="28" t="n"/>
      <c r="P189" s="28" t="n"/>
      <c r="Q189" s="39" t="n"/>
      <c r="R189" s="28" t="n"/>
      <c r="S189" s="40" t="n"/>
      <c r="T189" s="37">
        <f>IF(AND(G189&lt;&gt;"",I189="Enrolled"),IFERROR((400-G189)/G189,0),"")</f>
        <v/>
      </c>
    </row>
    <row r="190">
      <c r="A190" s="125" t="n">
        <v>182</v>
      </c>
      <c r="B190" s="41" t="n"/>
      <c r="C190" s="32" t="n"/>
      <c r="D190" s="32" t="n"/>
      <c r="E190" s="32" t="n"/>
      <c r="F190" s="32" t="n"/>
      <c r="G190" s="42" t="n"/>
      <c r="H190" s="32" t="n"/>
      <c r="I190" s="32" t="n"/>
      <c r="J190" s="32" t="n"/>
      <c r="K190" s="41" t="n"/>
      <c r="L190" s="41" t="n"/>
      <c r="M190" s="32" t="n"/>
      <c r="N190" s="32" t="n"/>
      <c r="O190" s="32" t="n"/>
      <c r="P190" s="32" t="n"/>
      <c r="Q190" s="41" t="n"/>
      <c r="R190" s="32" t="n"/>
      <c r="S190" s="42" t="n"/>
      <c r="T190" s="38">
        <f>IF(AND(G190&lt;&gt;"",I190="Enrolled"),IFERROR((400-G190)/G190,0),"")</f>
        <v/>
      </c>
    </row>
    <row r="191">
      <c r="A191" s="123" t="n">
        <v>183</v>
      </c>
      <c r="B191" s="39" t="n"/>
      <c r="C191" s="28" t="n"/>
      <c r="D191" s="28" t="n"/>
      <c r="E191" s="28" t="n"/>
      <c r="F191" s="28" t="n"/>
      <c r="G191" s="40" t="n"/>
      <c r="H191" s="28" t="n"/>
      <c r="I191" s="28" t="n"/>
      <c r="J191" s="28" t="n"/>
      <c r="K191" s="39" t="n"/>
      <c r="L191" s="39" t="n"/>
      <c r="M191" s="28" t="n"/>
      <c r="N191" s="28" t="n"/>
      <c r="O191" s="28" t="n"/>
      <c r="P191" s="28" t="n"/>
      <c r="Q191" s="39" t="n"/>
      <c r="R191" s="28" t="n"/>
      <c r="S191" s="40" t="n"/>
      <c r="T191" s="37">
        <f>IF(AND(G191&lt;&gt;"",I191="Enrolled"),IFERROR((400-G191)/G191,0),"")</f>
        <v/>
      </c>
    </row>
    <row r="192">
      <c r="A192" s="125" t="n">
        <v>184</v>
      </c>
      <c r="B192" s="41" t="n"/>
      <c r="C192" s="32" t="n"/>
      <c r="D192" s="32" t="n"/>
      <c r="E192" s="32" t="n"/>
      <c r="F192" s="32" t="n"/>
      <c r="G192" s="42" t="n"/>
      <c r="H192" s="32" t="n"/>
      <c r="I192" s="32" t="n"/>
      <c r="J192" s="32" t="n"/>
      <c r="K192" s="41" t="n"/>
      <c r="L192" s="41" t="n"/>
      <c r="M192" s="32" t="n"/>
      <c r="N192" s="32" t="n"/>
      <c r="O192" s="32" t="n"/>
      <c r="P192" s="32" t="n"/>
      <c r="Q192" s="41" t="n"/>
      <c r="R192" s="32" t="n"/>
      <c r="S192" s="42" t="n"/>
      <c r="T192" s="38">
        <f>IF(AND(G192&lt;&gt;"",I192="Enrolled"),IFERROR((400-G192)/G192,0),"")</f>
        <v/>
      </c>
    </row>
    <row r="193">
      <c r="A193" s="123" t="n">
        <v>185</v>
      </c>
      <c r="B193" s="39" t="n"/>
      <c r="C193" s="28" t="n"/>
      <c r="D193" s="28" t="n"/>
      <c r="E193" s="28" t="n"/>
      <c r="F193" s="28" t="n"/>
      <c r="G193" s="40" t="n"/>
      <c r="H193" s="28" t="n"/>
      <c r="I193" s="28" t="n"/>
      <c r="J193" s="28" t="n"/>
      <c r="K193" s="39" t="n"/>
      <c r="L193" s="39" t="n"/>
      <c r="M193" s="28" t="n"/>
      <c r="N193" s="28" t="n"/>
      <c r="O193" s="28" t="n"/>
      <c r="P193" s="28" t="n"/>
      <c r="Q193" s="39" t="n"/>
      <c r="R193" s="28" t="n"/>
      <c r="S193" s="40" t="n"/>
      <c r="T193" s="37">
        <f>IF(AND(G193&lt;&gt;"",I193="Enrolled"),IFERROR((400-G193)/G193,0),"")</f>
        <v/>
      </c>
    </row>
    <row r="194">
      <c r="A194" s="125" t="n">
        <v>186</v>
      </c>
      <c r="B194" s="41" t="n"/>
      <c r="C194" s="32" t="n"/>
      <c r="D194" s="32" t="n"/>
      <c r="E194" s="32" t="n"/>
      <c r="F194" s="32" t="n"/>
      <c r="G194" s="42" t="n"/>
      <c r="H194" s="32" t="n"/>
      <c r="I194" s="32" t="n"/>
      <c r="J194" s="32" t="n"/>
      <c r="K194" s="41" t="n"/>
      <c r="L194" s="41" t="n"/>
      <c r="M194" s="32" t="n"/>
      <c r="N194" s="32" t="n"/>
      <c r="O194" s="32" t="n"/>
      <c r="P194" s="32" t="n"/>
      <c r="Q194" s="41" t="n"/>
      <c r="R194" s="32" t="n"/>
      <c r="S194" s="42" t="n"/>
      <c r="T194" s="38">
        <f>IF(AND(G194&lt;&gt;"",I194="Enrolled"),IFERROR((400-G194)/G194,0),"")</f>
        <v/>
      </c>
    </row>
    <row r="195">
      <c r="A195" s="123" t="n">
        <v>187</v>
      </c>
      <c r="B195" s="39" t="n"/>
      <c r="C195" s="28" t="n"/>
      <c r="D195" s="28" t="n"/>
      <c r="E195" s="28" t="n"/>
      <c r="F195" s="28" t="n"/>
      <c r="G195" s="40" t="n"/>
      <c r="H195" s="28" t="n"/>
      <c r="I195" s="28" t="n"/>
      <c r="J195" s="28" t="n"/>
      <c r="K195" s="39" t="n"/>
      <c r="L195" s="39" t="n"/>
      <c r="M195" s="28" t="n"/>
      <c r="N195" s="28" t="n"/>
      <c r="O195" s="28" t="n"/>
      <c r="P195" s="28" t="n"/>
      <c r="Q195" s="39" t="n"/>
      <c r="R195" s="28" t="n"/>
      <c r="S195" s="40" t="n"/>
      <c r="T195" s="37">
        <f>IF(AND(G195&lt;&gt;"",I195="Enrolled"),IFERROR((400-G195)/G195,0),"")</f>
        <v/>
      </c>
    </row>
    <row r="196">
      <c r="A196" s="125" t="n">
        <v>188</v>
      </c>
      <c r="B196" s="41" t="n"/>
      <c r="C196" s="32" t="n"/>
      <c r="D196" s="32" t="n"/>
      <c r="E196" s="32" t="n"/>
      <c r="F196" s="32" t="n"/>
      <c r="G196" s="42" t="n"/>
      <c r="H196" s="32" t="n"/>
      <c r="I196" s="32" t="n"/>
      <c r="J196" s="32" t="n"/>
      <c r="K196" s="41" t="n"/>
      <c r="L196" s="41" t="n"/>
      <c r="M196" s="32" t="n"/>
      <c r="N196" s="32" t="n"/>
      <c r="O196" s="32" t="n"/>
      <c r="P196" s="32" t="n"/>
      <c r="Q196" s="41" t="n"/>
      <c r="R196" s="32" t="n"/>
      <c r="S196" s="42" t="n"/>
      <c r="T196" s="38">
        <f>IF(AND(G196&lt;&gt;"",I196="Enrolled"),IFERROR((400-G196)/G196,0),"")</f>
        <v/>
      </c>
    </row>
    <row r="197">
      <c r="A197" s="123" t="n">
        <v>189</v>
      </c>
      <c r="B197" s="39" t="n"/>
      <c r="C197" s="28" t="n"/>
      <c r="D197" s="28" t="n"/>
      <c r="E197" s="28" t="n"/>
      <c r="F197" s="28" t="n"/>
      <c r="G197" s="40" t="n"/>
      <c r="H197" s="28" t="n"/>
      <c r="I197" s="28" t="n"/>
      <c r="J197" s="28" t="n"/>
      <c r="K197" s="39" t="n"/>
      <c r="L197" s="39" t="n"/>
      <c r="M197" s="28" t="n"/>
      <c r="N197" s="28" t="n"/>
      <c r="O197" s="28" t="n"/>
      <c r="P197" s="28" t="n"/>
      <c r="Q197" s="39" t="n"/>
      <c r="R197" s="28" t="n"/>
      <c r="S197" s="40" t="n"/>
      <c r="T197" s="37">
        <f>IF(AND(G197&lt;&gt;"",I197="Enrolled"),IFERROR((400-G197)/G197,0),"")</f>
        <v/>
      </c>
    </row>
    <row r="198">
      <c r="A198" s="125" t="n">
        <v>190</v>
      </c>
      <c r="B198" s="41" t="n"/>
      <c r="C198" s="32" t="n"/>
      <c r="D198" s="32" t="n"/>
      <c r="E198" s="32" t="n"/>
      <c r="F198" s="32" t="n"/>
      <c r="G198" s="42" t="n"/>
      <c r="H198" s="32" t="n"/>
      <c r="I198" s="32" t="n"/>
      <c r="J198" s="32" t="n"/>
      <c r="K198" s="41" t="n"/>
      <c r="L198" s="41" t="n"/>
      <c r="M198" s="32" t="n"/>
      <c r="N198" s="32" t="n"/>
      <c r="O198" s="32" t="n"/>
      <c r="P198" s="32" t="n"/>
      <c r="Q198" s="41" t="n"/>
      <c r="R198" s="32" t="n"/>
      <c r="S198" s="42" t="n"/>
      <c r="T198" s="38">
        <f>IF(AND(G198&lt;&gt;"",I198="Enrolled"),IFERROR((400-G198)/G198,0),"")</f>
        <v/>
      </c>
    </row>
    <row r="199">
      <c r="A199" s="123" t="n">
        <v>191</v>
      </c>
      <c r="B199" s="39" t="n"/>
      <c r="C199" s="28" t="n"/>
      <c r="D199" s="28" t="n"/>
      <c r="E199" s="28" t="n"/>
      <c r="F199" s="28" t="n"/>
      <c r="G199" s="40" t="n"/>
      <c r="H199" s="28" t="n"/>
      <c r="I199" s="28" t="n"/>
      <c r="J199" s="28" t="n"/>
      <c r="K199" s="39" t="n"/>
      <c r="L199" s="39" t="n"/>
      <c r="M199" s="28" t="n"/>
      <c r="N199" s="28" t="n"/>
      <c r="O199" s="28" t="n"/>
      <c r="P199" s="28" t="n"/>
      <c r="Q199" s="39" t="n"/>
      <c r="R199" s="28" t="n"/>
      <c r="S199" s="40" t="n"/>
      <c r="T199" s="37">
        <f>IF(AND(G199&lt;&gt;"",I199="Enrolled"),IFERROR((400-G199)/G199,0),"")</f>
        <v/>
      </c>
    </row>
    <row r="200">
      <c r="A200" s="125" t="n">
        <v>192</v>
      </c>
      <c r="B200" s="41" t="n"/>
      <c r="C200" s="32" t="n"/>
      <c r="D200" s="32" t="n"/>
      <c r="E200" s="32" t="n"/>
      <c r="F200" s="32" t="n"/>
      <c r="G200" s="42" t="n"/>
      <c r="H200" s="32" t="n"/>
      <c r="I200" s="32" t="n"/>
      <c r="J200" s="32" t="n"/>
      <c r="K200" s="41" t="n"/>
      <c r="L200" s="41" t="n"/>
      <c r="M200" s="32" t="n"/>
      <c r="N200" s="32" t="n"/>
      <c r="O200" s="32" t="n"/>
      <c r="P200" s="32" t="n"/>
      <c r="Q200" s="41" t="n"/>
      <c r="R200" s="32" t="n"/>
      <c r="S200" s="42" t="n"/>
      <c r="T200" s="38">
        <f>IF(AND(G200&lt;&gt;"",I200="Enrolled"),IFERROR((400-G200)/G200,0),"")</f>
        <v/>
      </c>
    </row>
    <row r="201">
      <c r="A201" s="123" t="n">
        <v>193</v>
      </c>
      <c r="B201" s="39" t="n"/>
      <c r="C201" s="28" t="n"/>
      <c r="D201" s="28" t="n"/>
      <c r="E201" s="28" t="n"/>
      <c r="F201" s="28" t="n"/>
      <c r="G201" s="40" t="n"/>
      <c r="H201" s="28" t="n"/>
      <c r="I201" s="28" t="n"/>
      <c r="J201" s="28" t="n"/>
      <c r="K201" s="39" t="n"/>
      <c r="L201" s="39" t="n"/>
      <c r="M201" s="28" t="n"/>
      <c r="N201" s="28" t="n"/>
      <c r="O201" s="28" t="n"/>
      <c r="P201" s="28" t="n"/>
      <c r="Q201" s="39" t="n"/>
      <c r="R201" s="28" t="n"/>
      <c r="S201" s="40" t="n"/>
      <c r="T201" s="37">
        <f>IF(AND(G201&lt;&gt;"",I201="Enrolled"),IFERROR((400-G201)/G201,0),"")</f>
        <v/>
      </c>
    </row>
    <row r="202">
      <c r="A202" s="125" t="n">
        <v>194</v>
      </c>
      <c r="B202" s="41" t="n"/>
      <c r="C202" s="32" t="n"/>
      <c r="D202" s="32" t="n"/>
      <c r="E202" s="32" t="n"/>
      <c r="F202" s="32" t="n"/>
      <c r="G202" s="42" t="n"/>
      <c r="H202" s="32" t="n"/>
      <c r="I202" s="32" t="n"/>
      <c r="J202" s="32" t="n"/>
      <c r="K202" s="41" t="n"/>
      <c r="L202" s="41" t="n"/>
      <c r="M202" s="32" t="n"/>
      <c r="N202" s="32" t="n"/>
      <c r="O202" s="32" t="n"/>
      <c r="P202" s="32" t="n"/>
      <c r="Q202" s="41" t="n"/>
      <c r="R202" s="32" t="n"/>
      <c r="S202" s="42" t="n"/>
      <c r="T202" s="38">
        <f>IF(AND(G202&lt;&gt;"",I202="Enrolled"),IFERROR((400-G202)/G202,0),"")</f>
        <v/>
      </c>
    </row>
    <row r="203">
      <c r="A203" s="123" t="n">
        <v>195</v>
      </c>
      <c r="B203" s="39" t="n"/>
      <c r="C203" s="28" t="n"/>
      <c r="D203" s="28" t="n"/>
      <c r="E203" s="28" t="n"/>
      <c r="F203" s="28" t="n"/>
      <c r="G203" s="40" t="n"/>
      <c r="H203" s="28" t="n"/>
      <c r="I203" s="28" t="n"/>
      <c r="J203" s="28" t="n"/>
      <c r="K203" s="39" t="n"/>
      <c r="L203" s="39" t="n"/>
      <c r="M203" s="28" t="n"/>
      <c r="N203" s="28" t="n"/>
      <c r="O203" s="28" t="n"/>
      <c r="P203" s="28" t="n"/>
      <c r="Q203" s="39" t="n"/>
      <c r="R203" s="28" t="n"/>
      <c r="S203" s="40" t="n"/>
      <c r="T203" s="37">
        <f>IF(AND(G203&lt;&gt;"",I203="Enrolled"),IFERROR((400-G203)/G203,0),"")</f>
        <v/>
      </c>
    </row>
    <row r="204">
      <c r="A204" s="125" t="n">
        <v>196</v>
      </c>
      <c r="B204" s="41" t="n"/>
      <c r="C204" s="32" t="n"/>
      <c r="D204" s="32" t="n"/>
      <c r="E204" s="32" t="n"/>
      <c r="F204" s="32" t="n"/>
      <c r="G204" s="42" t="n"/>
      <c r="H204" s="32" t="n"/>
      <c r="I204" s="32" t="n"/>
      <c r="J204" s="32" t="n"/>
      <c r="K204" s="41" t="n"/>
      <c r="L204" s="41" t="n"/>
      <c r="M204" s="32" t="n"/>
      <c r="N204" s="32" t="n"/>
      <c r="O204" s="32" t="n"/>
      <c r="P204" s="32" t="n"/>
      <c r="Q204" s="41" t="n"/>
      <c r="R204" s="32" t="n"/>
      <c r="S204" s="42" t="n"/>
      <c r="T204" s="38">
        <f>IF(AND(G204&lt;&gt;"",I204="Enrolled"),IFERROR((400-G204)/G204,0),"")</f>
        <v/>
      </c>
    </row>
    <row r="205">
      <c r="A205" s="123" t="n">
        <v>197</v>
      </c>
      <c r="B205" s="39" t="n"/>
      <c r="C205" s="28" t="n"/>
      <c r="D205" s="28" t="n"/>
      <c r="E205" s="28" t="n"/>
      <c r="F205" s="28" t="n"/>
      <c r="G205" s="40" t="n"/>
      <c r="H205" s="28" t="n"/>
      <c r="I205" s="28" t="n"/>
      <c r="J205" s="28" t="n"/>
      <c r="K205" s="39" t="n"/>
      <c r="L205" s="39" t="n"/>
      <c r="M205" s="28" t="n"/>
      <c r="N205" s="28" t="n"/>
      <c r="O205" s="28" t="n"/>
      <c r="P205" s="28" t="n"/>
      <c r="Q205" s="39" t="n"/>
      <c r="R205" s="28" t="n"/>
      <c r="S205" s="40" t="n"/>
      <c r="T205" s="37">
        <f>IF(AND(G205&lt;&gt;"",I205="Enrolled"),IFERROR((400-G205)/G205,0),"")</f>
        <v/>
      </c>
    </row>
    <row r="206">
      <c r="A206" s="125" t="n">
        <v>198</v>
      </c>
      <c r="B206" s="41" t="n"/>
      <c r="C206" s="32" t="n"/>
      <c r="D206" s="32" t="n"/>
      <c r="E206" s="32" t="n"/>
      <c r="F206" s="32" t="n"/>
      <c r="G206" s="42" t="n"/>
      <c r="H206" s="32" t="n"/>
      <c r="I206" s="32" t="n"/>
      <c r="J206" s="32" t="n"/>
      <c r="K206" s="41" t="n"/>
      <c r="L206" s="41" t="n"/>
      <c r="M206" s="32" t="n"/>
      <c r="N206" s="32" t="n"/>
      <c r="O206" s="32" t="n"/>
      <c r="P206" s="32" t="n"/>
      <c r="Q206" s="41" t="n"/>
      <c r="R206" s="32" t="n"/>
      <c r="S206" s="42" t="n"/>
      <c r="T206" s="38">
        <f>IF(AND(G206&lt;&gt;"",I206="Enrolled"),IFERROR((400-G206)/G206,0),"")</f>
        <v/>
      </c>
    </row>
    <row r="207">
      <c r="A207" s="123" t="n">
        <v>199</v>
      </c>
      <c r="B207" s="39" t="n"/>
      <c r="C207" s="28" t="n"/>
      <c r="D207" s="28" t="n"/>
      <c r="E207" s="28" t="n"/>
      <c r="F207" s="28" t="n"/>
      <c r="G207" s="40" t="n"/>
      <c r="H207" s="28" t="n"/>
      <c r="I207" s="28" t="n"/>
      <c r="J207" s="28" t="n"/>
      <c r="K207" s="39" t="n"/>
      <c r="L207" s="39" t="n"/>
      <c r="M207" s="28" t="n"/>
      <c r="N207" s="28" t="n"/>
      <c r="O207" s="28" t="n"/>
      <c r="P207" s="28" t="n"/>
      <c r="Q207" s="39" t="n"/>
      <c r="R207" s="28" t="n"/>
      <c r="S207" s="40" t="n"/>
      <c r="T207" s="37">
        <f>IF(AND(G207&lt;&gt;"",I207="Enrolled"),IFERROR((400-G207)/G207,0),"")</f>
        <v/>
      </c>
    </row>
    <row r="208">
      <c r="A208" s="125" t="n">
        <v>200</v>
      </c>
      <c r="B208" s="41" t="n"/>
      <c r="C208" s="32" t="n"/>
      <c r="D208" s="32" t="n"/>
      <c r="E208" s="32" t="n"/>
      <c r="F208" s="32" t="n"/>
      <c r="G208" s="42" t="n"/>
      <c r="H208" s="32" t="n"/>
      <c r="I208" s="32" t="n"/>
      <c r="J208" s="32" t="n"/>
      <c r="K208" s="41" t="n"/>
      <c r="L208" s="41" t="n"/>
      <c r="M208" s="32" t="n"/>
      <c r="N208" s="32" t="n"/>
      <c r="O208" s="32" t="n"/>
      <c r="P208" s="32" t="n"/>
      <c r="Q208" s="41" t="n"/>
      <c r="R208" s="32" t="n"/>
      <c r="S208" s="42" t="n"/>
      <c r="T208" s="38">
        <f>IF(AND(G208&lt;&gt;"",I208="Enrolled"),IFERROR((400-G208)/G208,0),"")</f>
        <v/>
      </c>
    </row>
    <row r="209">
      <c r="A209" s="123" t="n">
        <v>201</v>
      </c>
      <c r="B209" s="39" t="n"/>
      <c r="C209" s="28" t="n"/>
      <c r="D209" s="28" t="n"/>
      <c r="E209" s="28" t="n"/>
      <c r="F209" s="28" t="n"/>
      <c r="G209" s="40" t="n"/>
      <c r="H209" s="28" t="n"/>
      <c r="I209" s="28" t="n"/>
      <c r="J209" s="28" t="n"/>
      <c r="K209" s="39" t="n"/>
      <c r="L209" s="39" t="n"/>
      <c r="M209" s="28" t="n"/>
      <c r="N209" s="28" t="n"/>
      <c r="O209" s="28" t="n"/>
      <c r="P209" s="28" t="n"/>
      <c r="Q209" s="39" t="n"/>
      <c r="R209" s="28" t="n"/>
      <c r="S209" s="40" t="n"/>
      <c r="T209" s="37">
        <f>IF(AND(G209&lt;&gt;"",I209="Enrolled"),IFERROR((400-G209)/G209,0),"")</f>
        <v/>
      </c>
    </row>
    <row r="210">
      <c r="A210" s="125" t="n">
        <v>202</v>
      </c>
      <c r="B210" s="41" t="n"/>
      <c r="C210" s="32" t="n"/>
      <c r="D210" s="32" t="n"/>
      <c r="E210" s="32" t="n"/>
      <c r="F210" s="32" t="n"/>
      <c r="G210" s="42" t="n"/>
      <c r="H210" s="32" t="n"/>
      <c r="I210" s="32" t="n"/>
      <c r="J210" s="32" t="n"/>
      <c r="K210" s="41" t="n"/>
      <c r="L210" s="41" t="n"/>
      <c r="M210" s="32" t="n"/>
      <c r="N210" s="32" t="n"/>
      <c r="O210" s="32" t="n"/>
      <c r="P210" s="32" t="n"/>
      <c r="Q210" s="41" t="n"/>
      <c r="R210" s="32" t="n"/>
      <c r="S210" s="42" t="n"/>
      <c r="T210" s="38">
        <f>IF(AND(G210&lt;&gt;"",I210="Enrolled"),IFERROR((400-G210)/G210,0),"")</f>
        <v/>
      </c>
    </row>
    <row r="211">
      <c r="A211" s="123" t="n">
        <v>203</v>
      </c>
      <c r="B211" s="39" t="n"/>
      <c r="C211" s="28" t="n"/>
      <c r="D211" s="28" t="n"/>
      <c r="E211" s="28" t="n"/>
      <c r="F211" s="28" t="n"/>
      <c r="G211" s="40" t="n"/>
      <c r="H211" s="28" t="n"/>
      <c r="I211" s="28" t="n"/>
      <c r="J211" s="28" t="n"/>
      <c r="K211" s="39" t="n"/>
      <c r="L211" s="39" t="n"/>
      <c r="M211" s="28" t="n"/>
      <c r="N211" s="28" t="n"/>
      <c r="O211" s="28" t="n"/>
      <c r="P211" s="28" t="n"/>
      <c r="Q211" s="39" t="n"/>
      <c r="R211" s="28" t="n"/>
      <c r="S211" s="40" t="n"/>
      <c r="T211" s="37">
        <f>IF(AND(G211&lt;&gt;"",I211="Enrolled"),IFERROR((400-G211)/G211,0),"")</f>
        <v/>
      </c>
    </row>
    <row r="212">
      <c r="A212" s="125" t="n">
        <v>204</v>
      </c>
      <c r="B212" s="41" t="n"/>
      <c r="C212" s="32" t="n"/>
      <c r="D212" s="32" t="n"/>
      <c r="E212" s="32" t="n"/>
      <c r="F212" s="32" t="n"/>
      <c r="G212" s="42" t="n"/>
      <c r="H212" s="32" t="n"/>
      <c r="I212" s="32" t="n"/>
      <c r="J212" s="32" t="n"/>
      <c r="K212" s="41" t="n"/>
      <c r="L212" s="41" t="n"/>
      <c r="M212" s="32" t="n"/>
      <c r="N212" s="32" t="n"/>
      <c r="O212" s="32" t="n"/>
      <c r="P212" s="32" t="n"/>
      <c r="Q212" s="41" t="n"/>
      <c r="R212" s="32" t="n"/>
      <c r="S212" s="42" t="n"/>
      <c r="T212" s="38">
        <f>IF(AND(G212&lt;&gt;"",I212="Enrolled"),IFERROR((400-G212)/G212,0),"")</f>
        <v/>
      </c>
    </row>
    <row r="213">
      <c r="A213" s="123" t="n">
        <v>205</v>
      </c>
      <c r="B213" s="39" t="n"/>
      <c r="C213" s="28" t="n"/>
      <c r="D213" s="28" t="n"/>
      <c r="E213" s="28" t="n"/>
      <c r="F213" s="28" t="n"/>
      <c r="G213" s="40" t="n"/>
      <c r="H213" s="28" t="n"/>
      <c r="I213" s="28" t="n"/>
      <c r="J213" s="28" t="n"/>
      <c r="K213" s="39" t="n"/>
      <c r="L213" s="39" t="n"/>
      <c r="M213" s="28" t="n"/>
      <c r="N213" s="28" t="n"/>
      <c r="O213" s="28" t="n"/>
      <c r="P213" s="28" t="n"/>
      <c r="Q213" s="39" t="n"/>
      <c r="R213" s="28" t="n"/>
      <c r="S213" s="40" t="n"/>
      <c r="T213" s="37">
        <f>IF(AND(G213&lt;&gt;"",I213="Enrolled"),IFERROR((400-G213)/G213,0),"")</f>
        <v/>
      </c>
    </row>
    <row r="214">
      <c r="A214" s="125" t="n">
        <v>206</v>
      </c>
      <c r="B214" s="41" t="n"/>
      <c r="C214" s="32" t="n"/>
      <c r="D214" s="32" t="n"/>
      <c r="E214" s="32" t="n"/>
      <c r="F214" s="32" t="n"/>
      <c r="G214" s="42" t="n"/>
      <c r="H214" s="32" t="n"/>
      <c r="I214" s="32" t="n"/>
      <c r="J214" s="32" t="n"/>
      <c r="K214" s="41" t="n"/>
      <c r="L214" s="41" t="n"/>
      <c r="M214" s="32" t="n"/>
      <c r="N214" s="32" t="n"/>
      <c r="O214" s="32" t="n"/>
      <c r="P214" s="32" t="n"/>
      <c r="Q214" s="41" t="n"/>
      <c r="R214" s="32" t="n"/>
      <c r="S214" s="42" t="n"/>
      <c r="T214" s="38">
        <f>IF(AND(G214&lt;&gt;"",I214="Enrolled"),IFERROR((400-G214)/G214,0),"")</f>
        <v/>
      </c>
    </row>
    <row r="215">
      <c r="A215" s="123" t="n">
        <v>207</v>
      </c>
      <c r="B215" s="39" t="n"/>
      <c r="C215" s="28" t="n"/>
      <c r="D215" s="28" t="n"/>
      <c r="E215" s="28" t="n"/>
      <c r="F215" s="28" t="n"/>
      <c r="G215" s="40" t="n"/>
      <c r="H215" s="28" t="n"/>
      <c r="I215" s="28" t="n"/>
      <c r="J215" s="28" t="n"/>
      <c r="K215" s="39" t="n"/>
      <c r="L215" s="39" t="n"/>
      <c r="M215" s="28" t="n"/>
      <c r="N215" s="28" t="n"/>
      <c r="O215" s="28" t="n"/>
      <c r="P215" s="28" t="n"/>
      <c r="Q215" s="39" t="n"/>
      <c r="R215" s="28" t="n"/>
      <c r="S215" s="40" t="n"/>
      <c r="T215" s="37">
        <f>IF(AND(G215&lt;&gt;"",I215="Enrolled"),IFERROR((400-G215)/G215,0),"")</f>
        <v/>
      </c>
    </row>
    <row r="216">
      <c r="A216" s="125" t="n">
        <v>208</v>
      </c>
      <c r="B216" s="41" t="n"/>
      <c r="C216" s="32" t="n"/>
      <c r="D216" s="32" t="n"/>
      <c r="E216" s="32" t="n"/>
      <c r="F216" s="32" t="n"/>
      <c r="G216" s="42" t="n"/>
      <c r="H216" s="32" t="n"/>
      <c r="I216" s="32" t="n"/>
      <c r="J216" s="32" t="n"/>
      <c r="K216" s="41" t="n"/>
      <c r="L216" s="41" t="n"/>
      <c r="M216" s="32" t="n"/>
      <c r="N216" s="32" t="n"/>
      <c r="O216" s="32" t="n"/>
      <c r="P216" s="32" t="n"/>
      <c r="Q216" s="41" t="n"/>
      <c r="R216" s="32" t="n"/>
      <c r="S216" s="42" t="n"/>
      <c r="T216" s="38">
        <f>IF(AND(G216&lt;&gt;"",I216="Enrolled"),IFERROR((400-G216)/G216,0),"")</f>
        <v/>
      </c>
    </row>
    <row r="217">
      <c r="A217" s="123" t="n">
        <v>209</v>
      </c>
      <c r="B217" s="39" t="n"/>
      <c r="C217" s="28" t="n"/>
      <c r="D217" s="28" t="n"/>
      <c r="E217" s="28" t="n"/>
      <c r="F217" s="28" t="n"/>
      <c r="G217" s="40" t="n"/>
      <c r="H217" s="28" t="n"/>
      <c r="I217" s="28" t="n"/>
      <c r="J217" s="28" t="n"/>
      <c r="K217" s="39" t="n"/>
      <c r="L217" s="39" t="n"/>
      <c r="M217" s="28" t="n"/>
      <c r="N217" s="28" t="n"/>
      <c r="O217" s="28" t="n"/>
      <c r="P217" s="28" t="n"/>
      <c r="Q217" s="39" t="n"/>
      <c r="R217" s="28" t="n"/>
      <c r="S217" s="40" t="n"/>
      <c r="T217" s="37">
        <f>IF(AND(G217&lt;&gt;"",I217="Enrolled"),IFERROR((400-G217)/G217,0),"")</f>
        <v/>
      </c>
    </row>
    <row r="218">
      <c r="A218" s="125" t="n">
        <v>210</v>
      </c>
      <c r="B218" s="41" t="n"/>
      <c r="C218" s="32" t="n"/>
      <c r="D218" s="32" t="n"/>
      <c r="E218" s="32" t="n"/>
      <c r="F218" s="32" t="n"/>
      <c r="G218" s="42" t="n"/>
      <c r="H218" s="32" t="n"/>
      <c r="I218" s="32" t="n"/>
      <c r="J218" s="32" t="n"/>
      <c r="K218" s="41" t="n"/>
      <c r="L218" s="41" t="n"/>
      <c r="M218" s="32" t="n"/>
      <c r="N218" s="32" t="n"/>
      <c r="O218" s="32" t="n"/>
      <c r="P218" s="32" t="n"/>
      <c r="Q218" s="41" t="n"/>
      <c r="R218" s="32" t="n"/>
      <c r="S218" s="42" t="n"/>
      <c r="T218" s="38">
        <f>IF(AND(G218&lt;&gt;"",I218="Enrolled"),IFERROR((400-G218)/G218,0),"")</f>
        <v/>
      </c>
    </row>
    <row r="219">
      <c r="A219" s="123" t="n">
        <v>211</v>
      </c>
      <c r="B219" s="39" t="n"/>
      <c r="C219" s="28" t="n"/>
      <c r="D219" s="28" t="n"/>
      <c r="E219" s="28" t="n"/>
      <c r="F219" s="28" t="n"/>
      <c r="G219" s="40" t="n"/>
      <c r="H219" s="28" t="n"/>
      <c r="I219" s="28" t="n"/>
      <c r="J219" s="28" t="n"/>
      <c r="K219" s="39" t="n"/>
      <c r="L219" s="39" t="n"/>
      <c r="M219" s="28" t="n"/>
      <c r="N219" s="28" t="n"/>
      <c r="O219" s="28" t="n"/>
      <c r="P219" s="28" t="n"/>
      <c r="Q219" s="39" t="n"/>
      <c r="R219" s="28" t="n"/>
      <c r="S219" s="40" t="n"/>
      <c r="T219" s="37">
        <f>IF(AND(G219&lt;&gt;"",I219="Enrolled"),IFERROR((400-G219)/G219,0),"")</f>
        <v/>
      </c>
    </row>
    <row r="220">
      <c r="A220" s="125" t="n">
        <v>212</v>
      </c>
      <c r="B220" s="41" t="n"/>
      <c r="C220" s="32" t="n"/>
      <c r="D220" s="32" t="n"/>
      <c r="E220" s="32" t="n"/>
      <c r="F220" s="32" t="n"/>
      <c r="G220" s="42" t="n"/>
      <c r="H220" s="32" t="n"/>
      <c r="I220" s="32" t="n"/>
      <c r="J220" s="32" t="n"/>
      <c r="K220" s="41" t="n"/>
      <c r="L220" s="41" t="n"/>
      <c r="M220" s="32" t="n"/>
      <c r="N220" s="32" t="n"/>
      <c r="O220" s="32" t="n"/>
      <c r="P220" s="32" t="n"/>
      <c r="Q220" s="41" t="n"/>
      <c r="R220" s="32" t="n"/>
      <c r="S220" s="42" t="n"/>
      <c r="T220" s="38">
        <f>IF(AND(G220&lt;&gt;"",I220="Enrolled"),IFERROR((400-G220)/G220,0),"")</f>
        <v/>
      </c>
    </row>
    <row r="221">
      <c r="A221" s="123" t="n">
        <v>213</v>
      </c>
      <c r="B221" s="39" t="n"/>
      <c r="C221" s="28" t="n"/>
      <c r="D221" s="28" t="n"/>
      <c r="E221" s="28" t="n"/>
      <c r="F221" s="28" t="n"/>
      <c r="G221" s="40" t="n"/>
      <c r="H221" s="28" t="n"/>
      <c r="I221" s="28" t="n"/>
      <c r="J221" s="28" t="n"/>
      <c r="K221" s="39" t="n"/>
      <c r="L221" s="39" t="n"/>
      <c r="M221" s="28" t="n"/>
      <c r="N221" s="28" t="n"/>
      <c r="O221" s="28" t="n"/>
      <c r="P221" s="28" t="n"/>
      <c r="Q221" s="39" t="n"/>
      <c r="R221" s="28" t="n"/>
      <c r="S221" s="40" t="n"/>
      <c r="T221" s="37">
        <f>IF(AND(G221&lt;&gt;"",I221="Enrolled"),IFERROR((400-G221)/G221,0),"")</f>
        <v/>
      </c>
    </row>
    <row r="222">
      <c r="A222" s="125" t="n">
        <v>214</v>
      </c>
      <c r="B222" s="41" t="n"/>
      <c r="C222" s="32" t="n"/>
      <c r="D222" s="32" t="n"/>
      <c r="E222" s="32" t="n"/>
      <c r="F222" s="32" t="n"/>
      <c r="G222" s="42" t="n"/>
      <c r="H222" s="32" t="n"/>
      <c r="I222" s="32" t="n"/>
      <c r="J222" s="32" t="n"/>
      <c r="K222" s="41" t="n"/>
      <c r="L222" s="41" t="n"/>
      <c r="M222" s="32" t="n"/>
      <c r="N222" s="32" t="n"/>
      <c r="O222" s="32" t="n"/>
      <c r="P222" s="32" t="n"/>
      <c r="Q222" s="41" t="n"/>
      <c r="R222" s="32" t="n"/>
      <c r="S222" s="42" t="n"/>
      <c r="T222" s="38">
        <f>IF(AND(G222&lt;&gt;"",I222="Enrolled"),IFERROR((400-G222)/G222,0),"")</f>
        <v/>
      </c>
    </row>
    <row r="223">
      <c r="A223" s="123" t="n">
        <v>215</v>
      </c>
      <c r="B223" s="39" t="n"/>
      <c r="C223" s="28" t="n"/>
      <c r="D223" s="28" t="n"/>
      <c r="E223" s="28" t="n"/>
      <c r="F223" s="28" t="n"/>
      <c r="G223" s="40" t="n"/>
      <c r="H223" s="28" t="n"/>
      <c r="I223" s="28" t="n"/>
      <c r="J223" s="28" t="n"/>
      <c r="K223" s="39" t="n"/>
      <c r="L223" s="39" t="n"/>
      <c r="M223" s="28" t="n"/>
      <c r="N223" s="28" t="n"/>
      <c r="O223" s="28" t="n"/>
      <c r="P223" s="28" t="n"/>
      <c r="Q223" s="39" t="n"/>
      <c r="R223" s="28" t="n"/>
      <c r="S223" s="40" t="n"/>
      <c r="T223" s="37">
        <f>IF(AND(G223&lt;&gt;"",I223="Enrolled"),IFERROR((400-G223)/G223,0),"")</f>
        <v/>
      </c>
    </row>
    <row r="224">
      <c r="A224" s="125" t="n">
        <v>216</v>
      </c>
      <c r="B224" s="41" t="n"/>
      <c r="C224" s="32" t="n"/>
      <c r="D224" s="32" t="n"/>
      <c r="E224" s="32" t="n"/>
      <c r="F224" s="32" t="n"/>
      <c r="G224" s="42" t="n"/>
      <c r="H224" s="32" t="n"/>
      <c r="I224" s="32" t="n"/>
      <c r="J224" s="32" t="n"/>
      <c r="K224" s="41" t="n"/>
      <c r="L224" s="41" t="n"/>
      <c r="M224" s="32" t="n"/>
      <c r="N224" s="32" t="n"/>
      <c r="O224" s="32" t="n"/>
      <c r="P224" s="32" t="n"/>
      <c r="Q224" s="41" t="n"/>
      <c r="R224" s="32" t="n"/>
      <c r="S224" s="42" t="n"/>
      <c r="T224" s="38">
        <f>IF(AND(G224&lt;&gt;"",I224="Enrolled"),IFERROR((400-G224)/G224,0),"")</f>
        <v/>
      </c>
    </row>
    <row r="225">
      <c r="A225" s="123" t="n">
        <v>217</v>
      </c>
      <c r="B225" s="39" t="n"/>
      <c r="C225" s="28" t="n"/>
      <c r="D225" s="28" t="n"/>
      <c r="E225" s="28" t="n"/>
      <c r="F225" s="28" t="n"/>
      <c r="G225" s="40" t="n"/>
      <c r="H225" s="28" t="n"/>
      <c r="I225" s="28" t="n"/>
      <c r="J225" s="28" t="n"/>
      <c r="K225" s="39" t="n"/>
      <c r="L225" s="39" t="n"/>
      <c r="M225" s="28" t="n"/>
      <c r="N225" s="28" t="n"/>
      <c r="O225" s="28" t="n"/>
      <c r="P225" s="28" t="n"/>
      <c r="Q225" s="39" t="n"/>
      <c r="R225" s="28" t="n"/>
      <c r="S225" s="40" t="n"/>
      <c r="T225" s="37">
        <f>IF(AND(G225&lt;&gt;"",I225="Enrolled"),IFERROR((400-G225)/G225,0),"")</f>
        <v/>
      </c>
    </row>
    <row r="226">
      <c r="A226" s="125" t="n">
        <v>218</v>
      </c>
      <c r="B226" s="41" t="n"/>
      <c r="C226" s="32" t="n"/>
      <c r="D226" s="32" t="n"/>
      <c r="E226" s="32" t="n"/>
      <c r="F226" s="32" t="n"/>
      <c r="G226" s="42" t="n"/>
      <c r="H226" s="32" t="n"/>
      <c r="I226" s="32" t="n"/>
      <c r="J226" s="32" t="n"/>
      <c r="K226" s="41" t="n"/>
      <c r="L226" s="41" t="n"/>
      <c r="M226" s="32" t="n"/>
      <c r="N226" s="32" t="n"/>
      <c r="O226" s="32" t="n"/>
      <c r="P226" s="32" t="n"/>
      <c r="Q226" s="41" t="n"/>
      <c r="R226" s="32" t="n"/>
      <c r="S226" s="42" t="n"/>
      <c r="T226" s="38">
        <f>IF(AND(G226&lt;&gt;"",I226="Enrolled"),IFERROR((400-G226)/G226,0),"")</f>
        <v/>
      </c>
    </row>
    <row r="227">
      <c r="A227" s="123" t="n">
        <v>219</v>
      </c>
      <c r="B227" s="39" t="n"/>
      <c r="C227" s="28" t="n"/>
      <c r="D227" s="28" t="n"/>
      <c r="E227" s="28" t="n"/>
      <c r="F227" s="28" t="n"/>
      <c r="G227" s="40" t="n"/>
      <c r="H227" s="28" t="n"/>
      <c r="I227" s="28" t="n"/>
      <c r="J227" s="28" t="n"/>
      <c r="K227" s="39" t="n"/>
      <c r="L227" s="39" t="n"/>
      <c r="M227" s="28" t="n"/>
      <c r="N227" s="28" t="n"/>
      <c r="O227" s="28" t="n"/>
      <c r="P227" s="28" t="n"/>
      <c r="Q227" s="39" t="n"/>
      <c r="R227" s="28" t="n"/>
      <c r="S227" s="40" t="n"/>
      <c r="T227" s="37">
        <f>IF(AND(G227&lt;&gt;"",I227="Enrolled"),IFERROR((400-G227)/G227,0),"")</f>
        <v/>
      </c>
    </row>
    <row r="228">
      <c r="A228" s="125" t="n">
        <v>220</v>
      </c>
      <c r="B228" s="41" t="n"/>
      <c r="C228" s="32" t="n"/>
      <c r="D228" s="32" t="n"/>
      <c r="E228" s="32" t="n"/>
      <c r="F228" s="32" t="n"/>
      <c r="G228" s="42" t="n"/>
      <c r="H228" s="32" t="n"/>
      <c r="I228" s="32" t="n"/>
      <c r="J228" s="32" t="n"/>
      <c r="K228" s="41" t="n"/>
      <c r="L228" s="41" t="n"/>
      <c r="M228" s="32" t="n"/>
      <c r="N228" s="32" t="n"/>
      <c r="O228" s="32" t="n"/>
      <c r="P228" s="32" t="n"/>
      <c r="Q228" s="41" t="n"/>
      <c r="R228" s="32" t="n"/>
      <c r="S228" s="42" t="n"/>
      <c r="T228" s="38">
        <f>IF(AND(G228&lt;&gt;"",I228="Enrolled"),IFERROR((400-G228)/G228,0),"")</f>
        <v/>
      </c>
    </row>
    <row r="229">
      <c r="A229" s="123" t="n">
        <v>221</v>
      </c>
      <c r="B229" s="39" t="n"/>
      <c r="C229" s="28" t="n"/>
      <c r="D229" s="28" t="n"/>
      <c r="E229" s="28" t="n"/>
      <c r="F229" s="28" t="n"/>
      <c r="G229" s="40" t="n"/>
      <c r="H229" s="28" t="n"/>
      <c r="I229" s="28" t="n"/>
      <c r="J229" s="28" t="n"/>
      <c r="K229" s="39" t="n"/>
      <c r="L229" s="39" t="n"/>
      <c r="M229" s="28" t="n"/>
      <c r="N229" s="28" t="n"/>
      <c r="O229" s="28" t="n"/>
      <c r="P229" s="28" t="n"/>
      <c r="Q229" s="39" t="n"/>
      <c r="R229" s="28" t="n"/>
      <c r="S229" s="40" t="n"/>
      <c r="T229" s="37">
        <f>IF(AND(G229&lt;&gt;"",I229="Enrolled"),IFERROR((400-G229)/G229,0),"")</f>
        <v/>
      </c>
    </row>
    <row r="230">
      <c r="A230" s="125" t="n">
        <v>222</v>
      </c>
      <c r="B230" s="41" t="n"/>
      <c r="C230" s="32" t="n"/>
      <c r="D230" s="32" t="n"/>
      <c r="E230" s="32" t="n"/>
      <c r="F230" s="32" t="n"/>
      <c r="G230" s="42" t="n"/>
      <c r="H230" s="32" t="n"/>
      <c r="I230" s="32" t="n"/>
      <c r="J230" s="32" t="n"/>
      <c r="K230" s="41" t="n"/>
      <c r="L230" s="41" t="n"/>
      <c r="M230" s="32" t="n"/>
      <c r="N230" s="32" t="n"/>
      <c r="O230" s="32" t="n"/>
      <c r="P230" s="32" t="n"/>
      <c r="Q230" s="41" t="n"/>
      <c r="R230" s="32" t="n"/>
      <c r="S230" s="42" t="n"/>
      <c r="T230" s="38">
        <f>IF(AND(G230&lt;&gt;"",I230="Enrolled"),IFERROR((400-G230)/G230,0),"")</f>
        <v/>
      </c>
    </row>
    <row r="231">
      <c r="A231" s="123" t="n">
        <v>223</v>
      </c>
      <c r="B231" s="39" t="n"/>
      <c r="C231" s="28" t="n"/>
      <c r="D231" s="28" t="n"/>
      <c r="E231" s="28" t="n"/>
      <c r="F231" s="28" t="n"/>
      <c r="G231" s="40" t="n"/>
      <c r="H231" s="28" t="n"/>
      <c r="I231" s="28" t="n"/>
      <c r="J231" s="28" t="n"/>
      <c r="K231" s="39" t="n"/>
      <c r="L231" s="39" t="n"/>
      <c r="M231" s="28" t="n"/>
      <c r="N231" s="28" t="n"/>
      <c r="O231" s="28" t="n"/>
      <c r="P231" s="28" t="n"/>
      <c r="Q231" s="39" t="n"/>
      <c r="R231" s="28" t="n"/>
      <c r="S231" s="40" t="n"/>
      <c r="T231" s="37">
        <f>IF(AND(G231&lt;&gt;"",I231="Enrolled"),IFERROR((400-G231)/G231,0),"")</f>
        <v/>
      </c>
    </row>
    <row r="232">
      <c r="A232" s="125" t="n">
        <v>224</v>
      </c>
      <c r="B232" s="41" t="n"/>
      <c r="C232" s="32" t="n"/>
      <c r="D232" s="32" t="n"/>
      <c r="E232" s="32" t="n"/>
      <c r="F232" s="32" t="n"/>
      <c r="G232" s="42" t="n"/>
      <c r="H232" s="32" t="n"/>
      <c r="I232" s="32" t="n"/>
      <c r="J232" s="32" t="n"/>
      <c r="K232" s="41" t="n"/>
      <c r="L232" s="41" t="n"/>
      <c r="M232" s="32" t="n"/>
      <c r="N232" s="32" t="n"/>
      <c r="O232" s="32" t="n"/>
      <c r="P232" s="32" t="n"/>
      <c r="Q232" s="41" t="n"/>
      <c r="R232" s="32" t="n"/>
      <c r="S232" s="42" t="n"/>
      <c r="T232" s="38">
        <f>IF(AND(G232&lt;&gt;"",I232="Enrolled"),IFERROR((400-G232)/G232,0),"")</f>
        <v/>
      </c>
    </row>
    <row r="233">
      <c r="A233" s="123" t="n">
        <v>225</v>
      </c>
      <c r="B233" s="39" t="n"/>
      <c r="C233" s="28" t="n"/>
      <c r="D233" s="28" t="n"/>
      <c r="E233" s="28" t="n"/>
      <c r="F233" s="28" t="n"/>
      <c r="G233" s="40" t="n"/>
      <c r="H233" s="28" t="n"/>
      <c r="I233" s="28" t="n"/>
      <c r="J233" s="28" t="n"/>
      <c r="K233" s="39" t="n"/>
      <c r="L233" s="39" t="n"/>
      <c r="M233" s="28" t="n"/>
      <c r="N233" s="28" t="n"/>
      <c r="O233" s="28" t="n"/>
      <c r="P233" s="28" t="n"/>
      <c r="Q233" s="39" t="n"/>
      <c r="R233" s="28" t="n"/>
      <c r="S233" s="40" t="n"/>
      <c r="T233" s="37">
        <f>IF(AND(G233&lt;&gt;"",I233="Enrolled"),IFERROR((400-G233)/G233,0),"")</f>
        <v/>
      </c>
    </row>
    <row r="234">
      <c r="A234" s="125" t="n">
        <v>226</v>
      </c>
      <c r="B234" s="41" t="n"/>
      <c r="C234" s="32" t="n"/>
      <c r="D234" s="32" t="n"/>
      <c r="E234" s="32" t="n"/>
      <c r="F234" s="32" t="n"/>
      <c r="G234" s="42" t="n"/>
      <c r="H234" s="32" t="n"/>
      <c r="I234" s="32" t="n"/>
      <c r="J234" s="32" t="n"/>
      <c r="K234" s="41" t="n"/>
      <c r="L234" s="41" t="n"/>
      <c r="M234" s="32" t="n"/>
      <c r="N234" s="32" t="n"/>
      <c r="O234" s="32" t="n"/>
      <c r="P234" s="32" t="n"/>
      <c r="Q234" s="41" t="n"/>
      <c r="R234" s="32" t="n"/>
      <c r="S234" s="42" t="n"/>
      <c r="T234" s="38">
        <f>IF(AND(G234&lt;&gt;"",I234="Enrolled"),IFERROR((400-G234)/G234,0),"")</f>
        <v/>
      </c>
    </row>
    <row r="235">
      <c r="A235" s="123" t="n">
        <v>227</v>
      </c>
      <c r="B235" s="39" t="n"/>
      <c r="C235" s="28" t="n"/>
      <c r="D235" s="28" t="n"/>
      <c r="E235" s="28" t="n"/>
      <c r="F235" s="28" t="n"/>
      <c r="G235" s="40" t="n"/>
      <c r="H235" s="28" t="n"/>
      <c r="I235" s="28" t="n"/>
      <c r="J235" s="28" t="n"/>
      <c r="K235" s="39" t="n"/>
      <c r="L235" s="39" t="n"/>
      <c r="M235" s="28" t="n"/>
      <c r="N235" s="28" t="n"/>
      <c r="O235" s="28" t="n"/>
      <c r="P235" s="28" t="n"/>
      <c r="Q235" s="39" t="n"/>
      <c r="R235" s="28" t="n"/>
      <c r="S235" s="40" t="n"/>
      <c r="T235" s="37">
        <f>IF(AND(G235&lt;&gt;"",I235="Enrolled"),IFERROR((400-G235)/G235,0),"")</f>
        <v/>
      </c>
    </row>
    <row r="236">
      <c r="A236" s="125" t="n">
        <v>228</v>
      </c>
      <c r="B236" s="41" t="n"/>
      <c r="C236" s="32" t="n"/>
      <c r="D236" s="32" t="n"/>
      <c r="E236" s="32" t="n"/>
      <c r="F236" s="32" t="n"/>
      <c r="G236" s="42" t="n"/>
      <c r="H236" s="32" t="n"/>
      <c r="I236" s="32" t="n"/>
      <c r="J236" s="32" t="n"/>
      <c r="K236" s="41" t="n"/>
      <c r="L236" s="41" t="n"/>
      <c r="M236" s="32" t="n"/>
      <c r="N236" s="32" t="n"/>
      <c r="O236" s="32" t="n"/>
      <c r="P236" s="32" t="n"/>
      <c r="Q236" s="41" t="n"/>
      <c r="R236" s="32" t="n"/>
      <c r="S236" s="42" t="n"/>
      <c r="T236" s="38">
        <f>IF(AND(G236&lt;&gt;"",I236="Enrolled"),IFERROR((400-G236)/G236,0),"")</f>
        <v/>
      </c>
    </row>
    <row r="237">
      <c r="A237" s="123" t="n">
        <v>229</v>
      </c>
      <c r="B237" s="39" t="n"/>
      <c r="C237" s="28" t="n"/>
      <c r="D237" s="28" t="n"/>
      <c r="E237" s="28" t="n"/>
      <c r="F237" s="28" t="n"/>
      <c r="G237" s="40" t="n"/>
      <c r="H237" s="28" t="n"/>
      <c r="I237" s="28" t="n"/>
      <c r="J237" s="28" t="n"/>
      <c r="K237" s="39" t="n"/>
      <c r="L237" s="39" t="n"/>
      <c r="M237" s="28" t="n"/>
      <c r="N237" s="28" t="n"/>
      <c r="O237" s="28" t="n"/>
      <c r="P237" s="28" t="n"/>
      <c r="Q237" s="39" t="n"/>
      <c r="R237" s="28" t="n"/>
      <c r="S237" s="40" t="n"/>
      <c r="T237" s="37">
        <f>IF(AND(G237&lt;&gt;"",I237="Enrolled"),IFERROR((400-G237)/G237,0),"")</f>
        <v/>
      </c>
    </row>
    <row r="238">
      <c r="A238" s="125" t="n">
        <v>230</v>
      </c>
      <c r="B238" s="41" t="n"/>
      <c r="C238" s="32" t="n"/>
      <c r="D238" s="32" t="n"/>
      <c r="E238" s="32" t="n"/>
      <c r="F238" s="32" t="n"/>
      <c r="G238" s="42" t="n"/>
      <c r="H238" s="32" t="n"/>
      <c r="I238" s="32" t="n"/>
      <c r="J238" s="32" t="n"/>
      <c r="K238" s="41" t="n"/>
      <c r="L238" s="41" t="n"/>
      <c r="M238" s="32" t="n"/>
      <c r="N238" s="32" t="n"/>
      <c r="O238" s="32" t="n"/>
      <c r="P238" s="32" t="n"/>
      <c r="Q238" s="41" t="n"/>
      <c r="R238" s="32" t="n"/>
      <c r="S238" s="42" t="n"/>
      <c r="T238" s="38">
        <f>IF(AND(G238&lt;&gt;"",I238="Enrolled"),IFERROR((400-G238)/G238,0),"")</f>
        <v/>
      </c>
    </row>
    <row r="239">
      <c r="A239" s="123" t="n">
        <v>231</v>
      </c>
      <c r="B239" s="39" t="n"/>
      <c r="C239" s="28" t="n"/>
      <c r="D239" s="28" t="n"/>
      <c r="E239" s="28" t="n"/>
      <c r="F239" s="28" t="n"/>
      <c r="G239" s="40" t="n"/>
      <c r="H239" s="28" t="n"/>
      <c r="I239" s="28" t="n"/>
      <c r="J239" s="28" t="n"/>
      <c r="K239" s="39" t="n"/>
      <c r="L239" s="39" t="n"/>
      <c r="M239" s="28" t="n"/>
      <c r="N239" s="28" t="n"/>
      <c r="O239" s="28" t="n"/>
      <c r="P239" s="28" t="n"/>
      <c r="Q239" s="39" t="n"/>
      <c r="R239" s="28" t="n"/>
      <c r="S239" s="40" t="n"/>
      <c r="T239" s="37">
        <f>IF(AND(G239&lt;&gt;"",I239="Enrolled"),IFERROR((400-G239)/G239,0),"")</f>
        <v/>
      </c>
    </row>
    <row r="240">
      <c r="A240" s="125" t="n">
        <v>232</v>
      </c>
      <c r="B240" s="41" t="n"/>
      <c r="C240" s="32" t="n"/>
      <c r="D240" s="32" t="n"/>
      <c r="E240" s="32" t="n"/>
      <c r="F240" s="32" t="n"/>
      <c r="G240" s="42" t="n"/>
      <c r="H240" s="32" t="n"/>
      <c r="I240" s="32" t="n"/>
      <c r="J240" s="32" t="n"/>
      <c r="K240" s="41" t="n"/>
      <c r="L240" s="41" t="n"/>
      <c r="M240" s="32" t="n"/>
      <c r="N240" s="32" t="n"/>
      <c r="O240" s="32" t="n"/>
      <c r="P240" s="32" t="n"/>
      <c r="Q240" s="41" t="n"/>
      <c r="R240" s="32" t="n"/>
      <c r="S240" s="42" t="n"/>
      <c r="T240" s="38">
        <f>IF(AND(G240&lt;&gt;"",I240="Enrolled"),IFERROR((400-G240)/G240,0),"")</f>
        <v/>
      </c>
    </row>
    <row r="241">
      <c r="A241" s="123" t="n">
        <v>233</v>
      </c>
      <c r="B241" s="39" t="n"/>
      <c r="C241" s="28" t="n"/>
      <c r="D241" s="28" t="n"/>
      <c r="E241" s="28" t="n"/>
      <c r="F241" s="28" t="n"/>
      <c r="G241" s="40" t="n"/>
      <c r="H241" s="28" t="n"/>
      <c r="I241" s="28" t="n"/>
      <c r="J241" s="28" t="n"/>
      <c r="K241" s="39" t="n"/>
      <c r="L241" s="39" t="n"/>
      <c r="M241" s="28" t="n"/>
      <c r="N241" s="28" t="n"/>
      <c r="O241" s="28" t="n"/>
      <c r="P241" s="28" t="n"/>
      <c r="Q241" s="39" t="n"/>
      <c r="R241" s="28" t="n"/>
      <c r="S241" s="40" t="n"/>
      <c r="T241" s="37">
        <f>IF(AND(G241&lt;&gt;"",I241="Enrolled"),IFERROR((400-G241)/G241,0),"")</f>
        <v/>
      </c>
    </row>
    <row r="242">
      <c r="A242" s="125" t="n">
        <v>234</v>
      </c>
      <c r="B242" s="41" t="n"/>
      <c r="C242" s="32" t="n"/>
      <c r="D242" s="32" t="n"/>
      <c r="E242" s="32" t="n"/>
      <c r="F242" s="32" t="n"/>
      <c r="G242" s="42" t="n"/>
      <c r="H242" s="32" t="n"/>
      <c r="I242" s="32" t="n"/>
      <c r="J242" s="32" t="n"/>
      <c r="K242" s="41" t="n"/>
      <c r="L242" s="41" t="n"/>
      <c r="M242" s="32" t="n"/>
      <c r="N242" s="32" t="n"/>
      <c r="O242" s="32" t="n"/>
      <c r="P242" s="32" t="n"/>
      <c r="Q242" s="41" t="n"/>
      <c r="R242" s="32" t="n"/>
      <c r="S242" s="42" t="n"/>
      <c r="T242" s="38">
        <f>IF(AND(G242&lt;&gt;"",I242="Enrolled"),IFERROR((400-G242)/G242,0),"")</f>
        <v/>
      </c>
    </row>
    <row r="243">
      <c r="A243" s="123" t="n">
        <v>235</v>
      </c>
      <c r="B243" s="39" t="n"/>
      <c r="C243" s="28" t="n"/>
      <c r="D243" s="28" t="n"/>
      <c r="E243" s="28" t="n"/>
      <c r="F243" s="28" t="n"/>
      <c r="G243" s="40" t="n"/>
      <c r="H243" s="28" t="n"/>
      <c r="I243" s="28" t="n"/>
      <c r="J243" s="28" t="n"/>
      <c r="K243" s="39" t="n"/>
      <c r="L243" s="39" t="n"/>
      <c r="M243" s="28" t="n"/>
      <c r="N243" s="28" t="n"/>
      <c r="O243" s="28" t="n"/>
      <c r="P243" s="28" t="n"/>
      <c r="Q243" s="39" t="n"/>
      <c r="R243" s="28" t="n"/>
      <c r="S243" s="40" t="n"/>
      <c r="T243" s="37">
        <f>IF(AND(G243&lt;&gt;"",I243="Enrolled"),IFERROR((400-G243)/G243,0),"")</f>
        <v/>
      </c>
    </row>
    <row r="244">
      <c r="A244" s="125" t="n">
        <v>236</v>
      </c>
      <c r="B244" s="41" t="n"/>
      <c r="C244" s="32" t="n"/>
      <c r="D244" s="32" t="n"/>
      <c r="E244" s="32" t="n"/>
      <c r="F244" s="32" t="n"/>
      <c r="G244" s="42" t="n"/>
      <c r="H244" s="32" t="n"/>
      <c r="I244" s="32" t="n"/>
      <c r="J244" s="32" t="n"/>
      <c r="K244" s="41" t="n"/>
      <c r="L244" s="41" t="n"/>
      <c r="M244" s="32" t="n"/>
      <c r="N244" s="32" t="n"/>
      <c r="O244" s="32" t="n"/>
      <c r="P244" s="32" t="n"/>
      <c r="Q244" s="41" t="n"/>
      <c r="R244" s="32" t="n"/>
      <c r="S244" s="42" t="n"/>
      <c r="T244" s="38">
        <f>IF(AND(G244&lt;&gt;"",I244="Enrolled"),IFERROR((400-G244)/G244,0),"")</f>
        <v/>
      </c>
    </row>
    <row r="245">
      <c r="A245" s="123" t="n">
        <v>237</v>
      </c>
      <c r="B245" s="39" t="n"/>
      <c r="C245" s="28" t="n"/>
      <c r="D245" s="28" t="n"/>
      <c r="E245" s="28" t="n"/>
      <c r="F245" s="28" t="n"/>
      <c r="G245" s="40" t="n"/>
      <c r="H245" s="28" t="n"/>
      <c r="I245" s="28" t="n"/>
      <c r="J245" s="28" t="n"/>
      <c r="K245" s="39" t="n"/>
      <c r="L245" s="39" t="n"/>
      <c r="M245" s="28" t="n"/>
      <c r="N245" s="28" t="n"/>
      <c r="O245" s="28" t="n"/>
      <c r="P245" s="28" t="n"/>
      <c r="Q245" s="39" t="n"/>
      <c r="R245" s="28" t="n"/>
      <c r="S245" s="40" t="n"/>
      <c r="T245" s="37">
        <f>IF(AND(G245&lt;&gt;"",I245="Enrolled"),IFERROR((400-G245)/G245,0),"")</f>
        <v/>
      </c>
    </row>
    <row r="246">
      <c r="A246" s="125" t="n">
        <v>238</v>
      </c>
      <c r="B246" s="41" t="n"/>
      <c r="C246" s="32" t="n"/>
      <c r="D246" s="32" t="n"/>
      <c r="E246" s="32" t="n"/>
      <c r="F246" s="32" t="n"/>
      <c r="G246" s="42" t="n"/>
      <c r="H246" s="32" t="n"/>
      <c r="I246" s="32" t="n"/>
      <c r="J246" s="32" t="n"/>
      <c r="K246" s="41" t="n"/>
      <c r="L246" s="41" t="n"/>
      <c r="M246" s="32" t="n"/>
      <c r="N246" s="32" t="n"/>
      <c r="O246" s="32" t="n"/>
      <c r="P246" s="32" t="n"/>
      <c r="Q246" s="41" t="n"/>
      <c r="R246" s="32" t="n"/>
      <c r="S246" s="42" t="n"/>
      <c r="T246" s="38">
        <f>IF(AND(G246&lt;&gt;"",I246="Enrolled"),IFERROR((400-G246)/G246,0),"")</f>
        <v/>
      </c>
    </row>
    <row r="247">
      <c r="A247" s="123" t="n">
        <v>239</v>
      </c>
      <c r="B247" s="39" t="n"/>
      <c r="C247" s="28" t="n"/>
      <c r="D247" s="28" t="n"/>
      <c r="E247" s="28" t="n"/>
      <c r="F247" s="28" t="n"/>
      <c r="G247" s="40" t="n"/>
      <c r="H247" s="28" t="n"/>
      <c r="I247" s="28" t="n"/>
      <c r="J247" s="28" t="n"/>
      <c r="K247" s="39" t="n"/>
      <c r="L247" s="39" t="n"/>
      <c r="M247" s="28" t="n"/>
      <c r="N247" s="28" t="n"/>
      <c r="O247" s="28" t="n"/>
      <c r="P247" s="28" t="n"/>
      <c r="Q247" s="39" t="n"/>
      <c r="R247" s="28" t="n"/>
      <c r="S247" s="40" t="n"/>
      <c r="T247" s="37">
        <f>IF(AND(G247&lt;&gt;"",I247="Enrolled"),IFERROR((400-G247)/G247,0),"")</f>
        <v/>
      </c>
    </row>
    <row r="248">
      <c r="A248" s="125" t="n">
        <v>240</v>
      </c>
      <c r="B248" s="41" t="n"/>
      <c r="C248" s="32" t="n"/>
      <c r="D248" s="32" t="n"/>
      <c r="E248" s="32" t="n"/>
      <c r="F248" s="32" t="n"/>
      <c r="G248" s="42" t="n"/>
      <c r="H248" s="32" t="n"/>
      <c r="I248" s="32" t="n"/>
      <c r="J248" s="32" t="n"/>
      <c r="K248" s="41" t="n"/>
      <c r="L248" s="41" t="n"/>
      <c r="M248" s="32" t="n"/>
      <c r="N248" s="32" t="n"/>
      <c r="O248" s="32" t="n"/>
      <c r="P248" s="32" t="n"/>
      <c r="Q248" s="41" t="n"/>
      <c r="R248" s="32" t="n"/>
      <c r="S248" s="42" t="n"/>
      <c r="T248" s="38">
        <f>IF(AND(G248&lt;&gt;"",I248="Enrolled"),IFERROR((400-G248)/G248,0),"")</f>
        <v/>
      </c>
    </row>
    <row r="249">
      <c r="A249" s="123" t="n">
        <v>241</v>
      </c>
      <c r="B249" s="39" t="n"/>
      <c r="C249" s="28" t="n"/>
      <c r="D249" s="28" t="n"/>
      <c r="E249" s="28" t="n"/>
      <c r="F249" s="28" t="n"/>
      <c r="G249" s="40" t="n"/>
      <c r="H249" s="28" t="n"/>
      <c r="I249" s="28" t="n"/>
      <c r="J249" s="28" t="n"/>
      <c r="K249" s="39" t="n"/>
      <c r="L249" s="39" t="n"/>
      <c r="M249" s="28" t="n"/>
      <c r="N249" s="28" t="n"/>
      <c r="O249" s="28" t="n"/>
      <c r="P249" s="28" t="n"/>
      <c r="Q249" s="39" t="n"/>
      <c r="R249" s="28" t="n"/>
      <c r="S249" s="40" t="n"/>
      <c r="T249" s="37">
        <f>IF(AND(G249&lt;&gt;"",I249="Enrolled"),IFERROR((400-G249)/G249,0),"")</f>
        <v/>
      </c>
    </row>
    <row r="250">
      <c r="A250" s="125" t="n">
        <v>242</v>
      </c>
      <c r="B250" s="41" t="n"/>
      <c r="C250" s="32" t="n"/>
      <c r="D250" s="32" t="n"/>
      <c r="E250" s="32" t="n"/>
      <c r="F250" s="32" t="n"/>
      <c r="G250" s="42" t="n"/>
      <c r="H250" s="32" t="n"/>
      <c r="I250" s="32" t="n"/>
      <c r="J250" s="32" t="n"/>
      <c r="K250" s="41" t="n"/>
      <c r="L250" s="41" t="n"/>
      <c r="M250" s="32" t="n"/>
      <c r="N250" s="32" t="n"/>
      <c r="O250" s="32" t="n"/>
      <c r="P250" s="32" t="n"/>
      <c r="Q250" s="41" t="n"/>
      <c r="R250" s="32" t="n"/>
      <c r="S250" s="42" t="n"/>
      <c r="T250" s="38">
        <f>IF(AND(G250&lt;&gt;"",I250="Enrolled"),IFERROR((400-G250)/G250,0),"")</f>
        <v/>
      </c>
    </row>
    <row r="251">
      <c r="A251" s="123" t="n">
        <v>243</v>
      </c>
      <c r="B251" s="39" t="n"/>
      <c r="C251" s="28" t="n"/>
      <c r="D251" s="28" t="n"/>
      <c r="E251" s="28" t="n"/>
      <c r="F251" s="28" t="n"/>
      <c r="G251" s="40" t="n"/>
      <c r="H251" s="28" t="n"/>
      <c r="I251" s="28" t="n"/>
      <c r="J251" s="28" t="n"/>
      <c r="K251" s="39" t="n"/>
      <c r="L251" s="39" t="n"/>
      <c r="M251" s="28" t="n"/>
      <c r="N251" s="28" t="n"/>
      <c r="O251" s="28" t="n"/>
      <c r="P251" s="28" t="n"/>
      <c r="Q251" s="39" t="n"/>
      <c r="R251" s="28" t="n"/>
      <c r="S251" s="40" t="n"/>
      <c r="T251" s="37">
        <f>IF(AND(G251&lt;&gt;"",I251="Enrolled"),IFERROR((400-G251)/G251,0),"")</f>
        <v/>
      </c>
    </row>
    <row r="252">
      <c r="A252" s="125" t="n">
        <v>244</v>
      </c>
      <c r="B252" s="41" t="n"/>
      <c r="C252" s="32" t="n"/>
      <c r="D252" s="32" t="n"/>
      <c r="E252" s="32" t="n"/>
      <c r="F252" s="32" t="n"/>
      <c r="G252" s="42" t="n"/>
      <c r="H252" s="32" t="n"/>
      <c r="I252" s="32" t="n"/>
      <c r="J252" s="32" t="n"/>
      <c r="K252" s="41" t="n"/>
      <c r="L252" s="41" t="n"/>
      <c r="M252" s="32" t="n"/>
      <c r="N252" s="32" t="n"/>
      <c r="O252" s="32" t="n"/>
      <c r="P252" s="32" t="n"/>
      <c r="Q252" s="41" t="n"/>
      <c r="R252" s="32" t="n"/>
      <c r="S252" s="42" t="n"/>
      <c r="T252" s="38">
        <f>IF(AND(G252&lt;&gt;"",I252="Enrolled"),IFERROR((400-G252)/G252,0),"")</f>
        <v/>
      </c>
    </row>
    <row r="253">
      <c r="A253" s="123" t="n">
        <v>245</v>
      </c>
      <c r="B253" s="39" t="n"/>
      <c r="C253" s="28" t="n"/>
      <c r="D253" s="28" t="n"/>
      <c r="E253" s="28" t="n"/>
      <c r="F253" s="28" t="n"/>
      <c r="G253" s="40" t="n"/>
      <c r="H253" s="28" t="n"/>
      <c r="I253" s="28" t="n"/>
      <c r="J253" s="28" t="n"/>
      <c r="K253" s="39" t="n"/>
      <c r="L253" s="39" t="n"/>
      <c r="M253" s="28" t="n"/>
      <c r="N253" s="28" t="n"/>
      <c r="O253" s="28" t="n"/>
      <c r="P253" s="28" t="n"/>
      <c r="Q253" s="39" t="n"/>
      <c r="R253" s="28" t="n"/>
      <c r="S253" s="40" t="n"/>
      <c r="T253" s="37">
        <f>IF(AND(G253&lt;&gt;"",I253="Enrolled"),IFERROR((400-G253)/G253,0),"")</f>
        <v/>
      </c>
    </row>
    <row r="254">
      <c r="A254" s="125" t="n">
        <v>246</v>
      </c>
      <c r="B254" s="41" t="n"/>
      <c r="C254" s="32" t="n"/>
      <c r="D254" s="32" t="n"/>
      <c r="E254" s="32" t="n"/>
      <c r="F254" s="32" t="n"/>
      <c r="G254" s="42" t="n"/>
      <c r="H254" s="32" t="n"/>
      <c r="I254" s="32" t="n"/>
      <c r="J254" s="32" t="n"/>
      <c r="K254" s="41" t="n"/>
      <c r="L254" s="41" t="n"/>
      <c r="M254" s="32" t="n"/>
      <c r="N254" s="32" t="n"/>
      <c r="O254" s="32" t="n"/>
      <c r="P254" s="32" t="n"/>
      <c r="Q254" s="41" t="n"/>
      <c r="R254" s="32" t="n"/>
      <c r="S254" s="42" t="n"/>
      <c r="T254" s="38">
        <f>IF(AND(G254&lt;&gt;"",I254="Enrolled"),IFERROR((400-G254)/G254,0),"")</f>
        <v/>
      </c>
    </row>
    <row r="255">
      <c r="A255" s="123" t="n">
        <v>247</v>
      </c>
      <c r="B255" s="39" t="n"/>
      <c r="C255" s="28" t="n"/>
      <c r="D255" s="28" t="n"/>
      <c r="E255" s="28" t="n"/>
      <c r="F255" s="28" t="n"/>
      <c r="G255" s="40" t="n"/>
      <c r="H255" s="28" t="n"/>
      <c r="I255" s="28" t="n"/>
      <c r="J255" s="28" t="n"/>
      <c r="K255" s="39" t="n"/>
      <c r="L255" s="39" t="n"/>
      <c r="M255" s="28" t="n"/>
      <c r="N255" s="28" t="n"/>
      <c r="O255" s="28" t="n"/>
      <c r="P255" s="28" t="n"/>
      <c r="Q255" s="39" t="n"/>
      <c r="R255" s="28" t="n"/>
      <c r="S255" s="40" t="n"/>
      <c r="T255" s="37">
        <f>IF(AND(G255&lt;&gt;"",I255="Enrolled"),IFERROR((400-G255)/G255,0),"")</f>
        <v/>
      </c>
    </row>
    <row r="256">
      <c r="A256" s="125" t="n">
        <v>248</v>
      </c>
      <c r="B256" s="41" t="n"/>
      <c r="C256" s="32" t="n"/>
      <c r="D256" s="32" t="n"/>
      <c r="E256" s="32" t="n"/>
      <c r="F256" s="32" t="n"/>
      <c r="G256" s="42" t="n"/>
      <c r="H256" s="32" t="n"/>
      <c r="I256" s="32" t="n"/>
      <c r="J256" s="32" t="n"/>
      <c r="K256" s="41" t="n"/>
      <c r="L256" s="41" t="n"/>
      <c r="M256" s="32" t="n"/>
      <c r="N256" s="32" t="n"/>
      <c r="O256" s="32" t="n"/>
      <c r="P256" s="32" t="n"/>
      <c r="Q256" s="41" t="n"/>
      <c r="R256" s="32" t="n"/>
      <c r="S256" s="42" t="n"/>
      <c r="T256" s="38">
        <f>IF(AND(G256&lt;&gt;"",I256="Enrolled"),IFERROR((400-G256)/G256,0),"")</f>
        <v/>
      </c>
    </row>
    <row r="257">
      <c r="A257" s="123" t="n">
        <v>249</v>
      </c>
      <c r="B257" s="39" t="n"/>
      <c r="C257" s="28" t="n"/>
      <c r="D257" s="28" t="n"/>
      <c r="E257" s="28" t="n"/>
      <c r="F257" s="28" t="n"/>
      <c r="G257" s="40" t="n"/>
      <c r="H257" s="28" t="n"/>
      <c r="I257" s="28" t="n"/>
      <c r="J257" s="28" t="n"/>
      <c r="K257" s="39" t="n"/>
      <c r="L257" s="39" t="n"/>
      <c r="M257" s="28" t="n"/>
      <c r="N257" s="28" t="n"/>
      <c r="O257" s="28" t="n"/>
      <c r="P257" s="28" t="n"/>
      <c r="Q257" s="39" t="n"/>
      <c r="R257" s="28" t="n"/>
      <c r="S257" s="40" t="n"/>
      <c r="T257" s="37">
        <f>IF(AND(G257&lt;&gt;"",I257="Enrolled"),IFERROR((400-G257)/G257,0),"")</f>
        <v/>
      </c>
    </row>
    <row r="258">
      <c r="A258" s="125" t="n">
        <v>250</v>
      </c>
      <c r="B258" s="41" t="n"/>
      <c r="C258" s="32" t="n"/>
      <c r="D258" s="32" t="n"/>
      <c r="E258" s="32" t="n"/>
      <c r="F258" s="32" t="n"/>
      <c r="G258" s="42" t="n"/>
      <c r="H258" s="32" t="n"/>
      <c r="I258" s="32" t="n"/>
      <c r="J258" s="32" t="n"/>
      <c r="K258" s="41" t="n"/>
      <c r="L258" s="41" t="n"/>
      <c r="M258" s="32" t="n"/>
      <c r="N258" s="32" t="n"/>
      <c r="O258" s="32" t="n"/>
      <c r="P258" s="32" t="n"/>
      <c r="Q258" s="41" t="n"/>
      <c r="R258" s="32" t="n"/>
      <c r="S258" s="42" t="n"/>
      <c r="T258" s="38">
        <f>IF(AND(G258&lt;&gt;"",I258="Enrolled"),IFERROR((400-G258)/G258,0),"")</f>
        <v/>
      </c>
    </row>
    <row r="259">
      <c r="A259" s="123" t="n">
        <v>251</v>
      </c>
      <c r="B259" s="39" t="n"/>
      <c r="C259" s="28" t="n"/>
      <c r="D259" s="28" t="n"/>
      <c r="E259" s="28" t="n"/>
      <c r="F259" s="28" t="n"/>
      <c r="G259" s="40" t="n"/>
      <c r="H259" s="28" t="n"/>
      <c r="I259" s="28" t="n"/>
      <c r="J259" s="28" t="n"/>
      <c r="K259" s="39" t="n"/>
      <c r="L259" s="39" t="n"/>
      <c r="M259" s="28" t="n"/>
      <c r="N259" s="28" t="n"/>
      <c r="O259" s="28" t="n"/>
      <c r="P259" s="28" t="n"/>
      <c r="Q259" s="39" t="n"/>
      <c r="R259" s="28" t="n"/>
      <c r="S259" s="40" t="n"/>
      <c r="T259" s="37">
        <f>IF(AND(G259&lt;&gt;"",I259="Enrolled"),IFERROR((400-G259)/G259,0),"")</f>
        <v/>
      </c>
    </row>
    <row r="260">
      <c r="A260" s="125" t="n">
        <v>252</v>
      </c>
      <c r="B260" s="41" t="n"/>
      <c r="C260" s="32" t="n"/>
      <c r="D260" s="32" t="n"/>
      <c r="E260" s="32" t="n"/>
      <c r="F260" s="32" t="n"/>
      <c r="G260" s="42" t="n"/>
      <c r="H260" s="32" t="n"/>
      <c r="I260" s="32" t="n"/>
      <c r="J260" s="32" t="n"/>
      <c r="K260" s="41" t="n"/>
      <c r="L260" s="41" t="n"/>
      <c r="M260" s="32" t="n"/>
      <c r="N260" s="32" t="n"/>
      <c r="O260" s="32" t="n"/>
      <c r="P260" s="32" t="n"/>
      <c r="Q260" s="41" t="n"/>
      <c r="R260" s="32" t="n"/>
      <c r="S260" s="42" t="n"/>
      <c r="T260" s="38">
        <f>IF(AND(G260&lt;&gt;"",I260="Enrolled"),IFERROR((400-G260)/G260,0),"")</f>
        <v/>
      </c>
    </row>
    <row r="261">
      <c r="A261" s="123" t="n">
        <v>253</v>
      </c>
      <c r="B261" s="39" t="n"/>
      <c r="C261" s="28" t="n"/>
      <c r="D261" s="28" t="n"/>
      <c r="E261" s="28" t="n"/>
      <c r="F261" s="28" t="n"/>
      <c r="G261" s="40" t="n"/>
      <c r="H261" s="28" t="n"/>
      <c r="I261" s="28" t="n"/>
      <c r="J261" s="28" t="n"/>
      <c r="K261" s="39" t="n"/>
      <c r="L261" s="39" t="n"/>
      <c r="M261" s="28" t="n"/>
      <c r="N261" s="28" t="n"/>
      <c r="O261" s="28" t="n"/>
      <c r="P261" s="28" t="n"/>
      <c r="Q261" s="39" t="n"/>
      <c r="R261" s="28" t="n"/>
      <c r="S261" s="40" t="n"/>
      <c r="T261" s="37">
        <f>IF(AND(G261&lt;&gt;"",I261="Enrolled"),IFERROR((400-G261)/G261,0),"")</f>
        <v/>
      </c>
    </row>
    <row r="262">
      <c r="A262" s="125" t="n">
        <v>254</v>
      </c>
      <c r="B262" s="41" t="n"/>
      <c r="C262" s="32" t="n"/>
      <c r="D262" s="32" t="n"/>
      <c r="E262" s="32" t="n"/>
      <c r="F262" s="32" t="n"/>
      <c r="G262" s="42" t="n"/>
      <c r="H262" s="32" t="n"/>
      <c r="I262" s="32" t="n"/>
      <c r="J262" s="32" t="n"/>
      <c r="K262" s="41" t="n"/>
      <c r="L262" s="41" t="n"/>
      <c r="M262" s="32" t="n"/>
      <c r="N262" s="32" t="n"/>
      <c r="O262" s="32" t="n"/>
      <c r="P262" s="32" t="n"/>
      <c r="Q262" s="41" t="n"/>
      <c r="R262" s="32" t="n"/>
      <c r="S262" s="42" t="n"/>
      <c r="T262" s="38">
        <f>IF(AND(G262&lt;&gt;"",I262="Enrolled"),IFERROR((400-G262)/G262,0),"")</f>
        <v/>
      </c>
    </row>
    <row r="263">
      <c r="A263" s="123" t="n">
        <v>255</v>
      </c>
      <c r="B263" s="39" t="n"/>
      <c r="C263" s="28" t="n"/>
      <c r="D263" s="28" t="n"/>
      <c r="E263" s="28" t="n"/>
      <c r="F263" s="28" t="n"/>
      <c r="G263" s="40" t="n"/>
      <c r="H263" s="28" t="n"/>
      <c r="I263" s="28" t="n"/>
      <c r="J263" s="28" t="n"/>
      <c r="K263" s="39" t="n"/>
      <c r="L263" s="39" t="n"/>
      <c r="M263" s="28" t="n"/>
      <c r="N263" s="28" t="n"/>
      <c r="O263" s="28" t="n"/>
      <c r="P263" s="28" t="n"/>
      <c r="Q263" s="39" t="n"/>
      <c r="R263" s="28" t="n"/>
      <c r="S263" s="40" t="n"/>
      <c r="T263" s="37">
        <f>IF(AND(G263&lt;&gt;"",I263="Enrolled"),IFERROR((400-G263)/G263,0),"")</f>
        <v/>
      </c>
    </row>
    <row r="264">
      <c r="A264" s="125" t="n">
        <v>256</v>
      </c>
      <c r="B264" s="41" t="n"/>
      <c r="C264" s="32" t="n"/>
      <c r="D264" s="32" t="n"/>
      <c r="E264" s="32" t="n"/>
      <c r="F264" s="32" t="n"/>
      <c r="G264" s="42" t="n"/>
      <c r="H264" s="32" t="n"/>
      <c r="I264" s="32" t="n"/>
      <c r="J264" s="32" t="n"/>
      <c r="K264" s="41" t="n"/>
      <c r="L264" s="41" t="n"/>
      <c r="M264" s="32" t="n"/>
      <c r="N264" s="32" t="n"/>
      <c r="O264" s="32" t="n"/>
      <c r="P264" s="32" t="n"/>
      <c r="Q264" s="41" t="n"/>
      <c r="R264" s="32" t="n"/>
      <c r="S264" s="42" t="n"/>
      <c r="T264" s="38">
        <f>IF(AND(G264&lt;&gt;"",I264="Enrolled"),IFERROR((400-G264)/G264,0),"")</f>
        <v/>
      </c>
    </row>
    <row r="265">
      <c r="A265" s="123" t="n">
        <v>257</v>
      </c>
      <c r="B265" s="39" t="n"/>
      <c r="C265" s="28" t="n"/>
      <c r="D265" s="28" t="n"/>
      <c r="E265" s="28" t="n"/>
      <c r="F265" s="28" t="n"/>
      <c r="G265" s="40" t="n"/>
      <c r="H265" s="28" t="n"/>
      <c r="I265" s="28" t="n"/>
      <c r="J265" s="28" t="n"/>
      <c r="K265" s="39" t="n"/>
      <c r="L265" s="39" t="n"/>
      <c r="M265" s="28" t="n"/>
      <c r="N265" s="28" t="n"/>
      <c r="O265" s="28" t="n"/>
      <c r="P265" s="28" t="n"/>
      <c r="Q265" s="39" t="n"/>
      <c r="R265" s="28" t="n"/>
      <c r="S265" s="40" t="n"/>
      <c r="T265" s="37">
        <f>IF(AND(G265&lt;&gt;"",I265="Enrolled"),IFERROR((400-G265)/G265,0),"")</f>
        <v/>
      </c>
    </row>
    <row r="266">
      <c r="A266" s="125" t="n">
        <v>258</v>
      </c>
      <c r="B266" s="41" t="n"/>
      <c r="C266" s="32" t="n"/>
      <c r="D266" s="32" t="n"/>
      <c r="E266" s="32" t="n"/>
      <c r="F266" s="32" t="n"/>
      <c r="G266" s="42" t="n"/>
      <c r="H266" s="32" t="n"/>
      <c r="I266" s="32" t="n"/>
      <c r="J266" s="32" t="n"/>
      <c r="K266" s="41" t="n"/>
      <c r="L266" s="41" t="n"/>
      <c r="M266" s="32" t="n"/>
      <c r="N266" s="32" t="n"/>
      <c r="O266" s="32" t="n"/>
      <c r="P266" s="32" t="n"/>
      <c r="Q266" s="41" t="n"/>
      <c r="R266" s="32" t="n"/>
      <c r="S266" s="42" t="n"/>
      <c r="T266" s="38">
        <f>IF(AND(G266&lt;&gt;"",I266="Enrolled"),IFERROR((400-G266)/G266,0),"")</f>
        <v/>
      </c>
    </row>
    <row r="267">
      <c r="A267" s="123" t="n">
        <v>259</v>
      </c>
      <c r="B267" s="39" t="n"/>
      <c r="C267" s="28" t="n"/>
      <c r="D267" s="28" t="n"/>
      <c r="E267" s="28" t="n"/>
      <c r="F267" s="28" t="n"/>
      <c r="G267" s="40" t="n"/>
      <c r="H267" s="28" t="n"/>
      <c r="I267" s="28" t="n"/>
      <c r="J267" s="28" t="n"/>
      <c r="K267" s="39" t="n"/>
      <c r="L267" s="39" t="n"/>
      <c r="M267" s="28" t="n"/>
      <c r="N267" s="28" t="n"/>
      <c r="O267" s="28" t="n"/>
      <c r="P267" s="28" t="n"/>
      <c r="Q267" s="39" t="n"/>
      <c r="R267" s="28" t="n"/>
      <c r="S267" s="40" t="n"/>
      <c r="T267" s="37">
        <f>IF(AND(G267&lt;&gt;"",I267="Enrolled"),IFERROR((400-G267)/G267,0),"")</f>
        <v/>
      </c>
    </row>
    <row r="268">
      <c r="A268" s="125" t="n">
        <v>260</v>
      </c>
      <c r="B268" s="41" t="n"/>
      <c r="C268" s="32" t="n"/>
      <c r="D268" s="32" t="n"/>
      <c r="E268" s="32" t="n"/>
      <c r="F268" s="32" t="n"/>
      <c r="G268" s="42" t="n"/>
      <c r="H268" s="32" t="n"/>
      <c r="I268" s="32" t="n"/>
      <c r="J268" s="32" t="n"/>
      <c r="K268" s="41" t="n"/>
      <c r="L268" s="41" t="n"/>
      <c r="M268" s="32" t="n"/>
      <c r="N268" s="32" t="n"/>
      <c r="O268" s="32" t="n"/>
      <c r="P268" s="32" t="n"/>
      <c r="Q268" s="41" t="n"/>
      <c r="R268" s="32" t="n"/>
      <c r="S268" s="42" t="n"/>
      <c r="T268" s="38">
        <f>IF(AND(G268&lt;&gt;"",I268="Enrolled"),IFERROR((400-G268)/G268,0),"")</f>
        <v/>
      </c>
    </row>
    <row r="269">
      <c r="A269" s="123" t="n">
        <v>261</v>
      </c>
      <c r="B269" s="39" t="n"/>
      <c r="C269" s="28" t="n"/>
      <c r="D269" s="28" t="n"/>
      <c r="E269" s="28" t="n"/>
      <c r="F269" s="28" t="n"/>
      <c r="G269" s="40" t="n"/>
      <c r="H269" s="28" t="n"/>
      <c r="I269" s="28" t="n"/>
      <c r="J269" s="28" t="n"/>
      <c r="K269" s="39" t="n"/>
      <c r="L269" s="39" t="n"/>
      <c r="M269" s="28" t="n"/>
      <c r="N269" s="28" t="n"/>
      <c r="O269" s="28" t="n"/>
      <c r="P269" s="28" t="n"/>
      <c r="Q269" s="39" t="n"/>
      <c r="R269" s="28" t="n"/>
      <c r="S269" s="40" t="n"/>
      <c r="T269" s="37">
        <f>IF(AND(G269&lt;&gt;"",I269="Enrolled"),IFERROR((400-G269)/G269,0),"")</f>
        <v/>
      </c>
    </row>
    <row r="270">
      <c r="A270" s="125" t="n">
        <v>262</v>
      </c>
      <c r="B270" s="41" t="n"/>
      <c r="C270" s="32" t="n"/>
      <c r="D270" s="32" t="n"/>
      <c r="E270" s="32" t="n"/>
      <c r="F270" s="32" t="n"/>
      <c r="G270" s="42" t="n"/>
      <c r="H270" s="32" t="n"/>
      <c r="I270" s="32" t="n"/>
      <c r="J270" s="32" t="n"/>
      <c r="K270" s="41" t="n"/>
      <c r="L270" s="41" t="n"/>
      <c r="M270" s="32" t="n"/>
      <c r="N270" s="32" t="n"/>
      <c r="O270" s="32" t="n"/>
      <c r="P270" s="32" t="n"/>
      <c r="Q270" s="41" t="n"/>
      <c r="R270" s="32" t="n"/>
      <c r="S270" s="42" t="n"/>
      <c r="T270" s="38">
        <f>IF(AND(G270&lt;&gt;"",I270="Enrolled"),IFERROR((400-G270)/G270,0),"")</f>
        <v/>
      </c>
    </row>
    <row r="271">
      <c r="A271" s="123" t="n">
        <v>263</v>
      </c>
      <c r="B271" s="39" t="n"/>
      <c r="C271" s="28" t="n"/>
      <c r="D271" s="28" t="n"/>
      <c r="E271" s="28" t="n"/>
      <c r="F271" s="28" t="n"/>
      <c r="G271" s="40" t="n"/>
      <c r="H271" s="28" t="n"/>
      <c r="I271" s="28" t="n"/>
      <c r="J271" s="28" t="n"/>
      <c r="K271" s="39" t="n"/>
      <c r="L271" s="39" t="n"/>
      <c r="M271" s="28" t="n"/>
      <c r="N271" s="28" t="n"/>
      <c r="O271" s="28" t="n"/>
      <c r="P271" s="28" t="n"/>
      <c r="Q271" s="39" t="n"/>
      <c r="R271" s="28" t="n"/>
      <c r="S271" s="40" t="n"/>
      <c r="T271" s="37">
        <f>IF(AND(G271&lt;&gt;"",I271="Enrolled"),IFERROR((400-G271)/G271,0),"")</f>
        <v/>
      </c>
    </row>
    <row r="272">
      <c r="A272" s="125" t="n">
        <v>264</v>
      </c>
      <c r="B272" s="41" t="n"/>
      <c r="C272" s="32" t="n"/>
      <c r="D272" s="32" t="n"/>
      <c r="E272" s="32" t="n"/>
      <c r="F272" s="32" t="n"/>
      <c r="G272" s="42" t="n"/>
      <c r="H272" s="32" t="n"/>
      <c r="I272" s="32" t="n"/>
      <c r="J272" s="32" t="n"/>
      <c r="K272" s="41" t="n"/>
      <c r="L272" s="41" t="n"/>
      <c r="M272" s="32" t="n"/>
      <c r="N272" s="32" t="n"/>
      <c r="O272" s="32" t="n"/>
      <c r="P272" s="32" t="n"/>
      <c r="Q272" s="41" t="n"/>
      <c r="R272" s="32" t="n"/>
      <c r="S272" s="42" t="n"/>
      <c r="T272" s="38">
        <f>IF(AND(G272&lt;&gt;"",I272="Enrolled"),IFERROR((400-G272)/G272,0),"")</f>
        <v/>
      </c>
    </row>
    <row r="273">
      <c r="A273" s="123" t="n">
        <v>265</v>
      </c>
      <c r="B273" s="39" t="n"/>
      <c r="C273" s="28" t="n"/>
      <c r="D273" s="28" t="n"/>
      <c r="E273" s="28" t="n"/>
      <c r="F273" s="28" t="n"/>
      <c r="G273" s="40" t="n"/>
      <c r="H273" s="28" t="n"/>
      <c r="I273" s="28" t="n"/>
      <c r="J273" s="28" t="n"/>
      <c r="K273" s="39" t="n"/>
      <c r="L273" s="39" t="n"/>
      <c r="M273" s="28" t="n"/>
      <c r="N273" s="28" t="n"/>
      <c r="O273" s="28" t="n"/>
      <c r="P273" s="28" t="n"/>
      <c r="Q273" s="39" t="n"/>
      <c r="R273" s="28" t="n"/>
      <c r="S273" s="40" t="n"/>
      <c r="T273" s="37">
        <f>IF(AND(G273&lt;&gt;"",I273="Enrolled"),IFERROR((400-G273)/G273,0),"")</f>
        <v/>
      </c>
    </row>
    <row r="274">
      <c r="A274" s="125" t="n">
        <v>266</v>
      </c>
      <c r="B274" s="41" t="n"/>
      <c r="C274" s="32" t="n"/>
      <c r="D274" s="32" t="n"/>
      <c r="E274" s="32" t="n"/>
      <c r="F274" s="32" t="n"/>
      <c r="G274" s="42" t="n"/>
      <c r="H274" s="32" t="n"/>
      <c r="I274" s="32" t="n"/>
      <c r="J274" s="32" t="n"/>
      <c r="K274" s="41" t="n"/>
      <c r="L274" s="41" t="n"/>
      <c r="M274" s="32" t="n"/>
      <c r="N274" s="32" t="n"/>
      <c r="O274" s="32" t="n"/>
      <c r="P274" s="32" t="n"/>
      <c r="Q274" s="41" t="n"/>
      <c r="R274" s="32" t="n"/>
      <c r="S274" s="42" t="n"/>
      <c r="T274" s="38">
        <f>IF(AND(G274&lt;&gt;"",I274="Enrolled"),IFERROR((400-G274)/G274,0),"")</f>
        <v/>
      </c>
    </row>
    <row r="275">
      <c r="A275" s="123" t="n">
        <v>267</v>
      </c>
      <c r="B275" s="39" t="n"/>
      <c r="C275" s="28" t="n"/>
      <c r="D275" s="28" t="n"/>
      <c r="E275" s="28" t="n"/>
      <c r="F275" s="28" t="n"/>
      <c r="G275" s="40" t="n"/>
      <c r="H275" s="28" t="n"/>
      <c r="I275" s="28" t="n"/>
      <c r="J275" s="28" t="n"/>
      <c r="K275" s="39" t="n"/>
      <c r="L275" s="39" t="n"/>
      <c r="M275" s="28" t="n"/>
      <c r="N275" s="28" t="n"/>
      <c r="O275" s="28" t="n"/>
      <c r="P275" s="28" t="n"/>
      <c r="Q275" s="39" t="n"/>
      <c r="R275" s="28" t="n"/>
      <c r="S275" s="40" t="n"/>
      <c r="T275" s="37">
        <f>IF(AND(G275&lt;&gt;"",I275="Enrolled"),IFERROR((400-G275)/G275,0),"")</f>
        <v/>
      </c>
    </row>
    <row r="276">
      <c r="A276" s="125" t="n">
        <v>268</v>
      </c>
      <c r="B276" s="41" t="n"/>
      <c r="C276" s="32" t="n"/>
      <c r="D276" s="32" t="n"/>
      <c r="E276" s="32" t="n"/>
      <c r="F276" s="32" t="n"/>
      <c r="G276" s="42" t="n"/>
      <c r="H276" s="32" t="n"/>
      <c r="I276" s="32" t="n"/>
      <c r="J276" s="32" t="n"/>
      <c r="K276" s="41" t="n"/>
      <c r="L276" s="41" t="n"/>
      <c r="M276" s="32" t="n"/>
      <c r="N276" s="32" t="n"/>
      <c r="O276" s="32" t="n"/>
      <c r="P276" s="32" t="n"/>
      <c r="Q276" s="41" t="n"/>
      <c r="R276" s="32" t="n"/>
      <c r="S276" s="42" t="n"/>
      <c r="T276" s="38">
        <f>IF(AND(G276&lt;&gt;"",I276="Enrolled"),IFERROR((400-G276)/G276,0),"")</f>
        <v/>
      </c>
    </row>
    <row r="277">
      <c r="A277" s="123" t="n">
        <v>269</v>
      </c>
      <c r="B277" s="39" t="n"/>
      <c r="C277" s="28" t="n"/>
      <c r="D277" s="28" t="n"/>
      <c r="E277" s="28" t="n"/>
      <c r="F277" s="28" t="n"/>
      <c r="G277" s="40" t="n"/>
      <c r="H277" s="28" t="n"/>
      <c r="I277" s="28" t="n"/>
      <c r="J277" s="28" t="n"/>
      <c r="K277" s="39" t="n"/>
      <c r="L277" s="39" t="n"/>
      <c r="M277" s="28" t="n"/>
      <c r="N277" s="28" t="n"/>
      <c r="O277" s="28" t="n"/>
      <c r="P277" s="28" t="n"/>
      <c r="Q277" s="39" t="n"/>
      <c r="R277" s="28" t="n"/>
      <c r="S277" s="40" t="n"/>
      <c r="T277" s="37">
        <f>IF(AND(G277&lt;&gt;"",I277="Enrolled"),IFERROR((400-G277)/G277,0),"")</f>
        <v/>
      </c>
    </row>
    <row r="278">
      <c r="A278" s="125" t="n">
        <v>270</v>
      </c>
      <c r="B278" s="41" t="n"/>
      <c r="C278" s="32" t="n"/>
      <c r="D278" s="32" t="n"/>
      <c r="E278" s="32" t="n"/>
      <c r="F278" s="32" t="n"/>
      <c r="G278" s="42" t="n"/>
      <c r="H278" s="32" t="n"/>
      <c r="I278" s="32" t="n"/>
      <c r="J278" s="32" t="n"/>
      <c r="K278" s="41" t="n"/>
      <c r="L278" s="41" t="n"/>
      <c r="M278" s="32" t="n"/>
      <c r="N278" s="32" t="n"/>
      <c r="O278" s="32" t="n"/>
      <c r="P278" s="32" t="n"/>
      <c r="Q278" s="41" t="n"/>
      <c r="R278" s="32" t="n"/>
      <c r="S278" s="42" t="n"/>
      <c r="T278" s="38">
        <f>IF(AND(G278&lt;&gt;"",I278="Enrolled"),IFERROR((400-G278)/G278,0),"")</f>
        <v/>
      </c>
    </row>
    <row r="279">
      <c r="A279" s="123" t="n">
        <v>271</v>
      </c>
      <c r="B279" s="39" t="n"/>
      <c r="C279" s="28" t="n"/>
      <c r="D279" s="28" t="n"/>
      <c r="E279" s="28" t="n"/>
      <c r="F279" s="28" t="n"/>
      <c r="G279" s="40" t="n"/>
      <c r="H279" s="28" t="n"/>
      <c r="I279" s="28" t="n"/>
      <c r="J279" s="28" t="n"/>
      <c r="K279" s="39" t="n"/>
      <c r="L279" s="39" t="n"/>
      <c r="M279" s="28" t="n"/>
      <c r="N279" s="28" t="n"/>
      <c r="O279" s="28" t="n"/>
      <c r="P279" s="28" t="n"/>
      <c r="Q279" s="39" t="n"/>
      <c r="R279" s="28" t="n"/>
      <c r="S279" s="40" t="n"/>
      <c r="T279" s="37">
        <f>IF(AND(G279&lt;&gt;"",I279="Enrolled"),IFERROR((400-G279)/G279,0),"")</f>
        <v/>
      </c>
    </row>
    <row r="280">
      <c r="A280" s="125" t="n">
        <v>272</v>
      </c>
      <c r="B280" s="41" t="n"/>
      <c r="C280" s="32" t="n"/>
      <c r="D280" s="32" t="n"/>
      <c r="E280" s="32" t="n"/>
      <c r="F280" s="32" t="n"/>
      <c r="G280" s="42" t="n"/>
      <c r="H280" s="32" t="n"/>
      <c r="I280" s="32" t="n"/>
      <c r="J280" s="32" t="n"/>
      <c r="K280" s="41" t="n"/>
      <c r="L280" s="41" t="n"/>
      <c r="M280" s="32" t="n"/>
      <c r="N280" s="32" t="n"/>
      <c r="O280" s="32" t="n"/>
      <c r="P280" s="32" t="n"/>
      <c r="Q280" s="41" t="n"/>
      <c r="R280" s="32" t="n"/>
      <c r="S280" s="42" t="n"/>
      <c r="T280" s="38">
        <f>IF(AND(G280&lt;&gt;"",I280="Enrolled"),IFERROR((400-G280)/G280,0),"")</f>
        <v/>
      </c>
    </row>
    <row r="281">
      <c r="A281" s="123" t="n">
        <v>273</v>
      </c>
      <c r="B281" s="39" t="n"/>
      <c r="C281" s="28" t="n"/>
      <c r="D281" s="28" t="n"/>
      <c r="E281" s="28" t="n"/>
      <c r="F281" s="28" t="n"/>
      <c r="G281" s="40" t="n"/>
      <c r="H281" s="28" t="n"/>
      <c r="I281" s="28" t="n"/>
      <c r="J281" s="28" t="n"/>
      <c r="K281" s="39" t="n"/>
      <c r="L281" s="39" t="n"/>
      <c r="M281" s="28" t="n"/>
      <c r="N281" s="28" t="n"/>
      <c r="O281" s="28" t="n"/>
      <c r="P281" s="28" t="n"/>
      <c r="Q281" s="39" t="n"/>
      <c r="R281" s="28" t="n"/>
      <c r="S281" s="40" t="n"/>
      <c r="T281" s="37">
        <f>IF(AND(G281&lt;&gt;"",I281="Enrolled"),IFERROR((400-G281)/G281,0),"")</f>
        <v/>
      </c>
    </row>
    <row r="282">
      <c r="A282" s="125" t="n">
        <v>274</v>
      </c>
      <c r="B282" s="41" t="n"/>
      <c r="C282" s="32" t="n"/>
      <c r="D282" s="32" t="n"/>
      <c r="E282" s="32" t="n"/>
      <c r="F282" s="32" t="n"/>
      <c r="G282" s="42" t="n"/>
      <c r="H282" s="32" t="n"/>
      <c r="I282" s="32" t="n"/>
      <c r="J282" s="32" t="n"/>
      <c r="K282" s="41" t="n"/>
      <c r="L282" s="41" t="n"/>
      <c r="M282" s="32" t="n"/>
      <c r="N282" s="32" t="n"/>
      <c r="O282" s="32" t="n"/>
      <c r="P282" s="32" t="n"/>
      <c r="Q282" s="41" t="n"/>
      <c r="R282" s="32" t="n"/>
      <c r="S282" s="42" t="n"/>
      <c r="T282" s="38">
        <f>IF(AND(G282&lt;&gt;"",I282="Enrolled"),IFERROR((400-G282)/G282,0),"")</f>
        <v/>
      </c>
    </row>
    <row r="283">
      <c r="A283" s="123" t="n">
        <v>275</v>
      </c>
      <c r="B283" s="39" t="n"/>
      <c r="C283" s="28" t="n"/>
      <c r="D283" s="28" t="n"/>
      <c r="E283" s="28" t="n"/>
      <c r="F283" s="28" t="n"/>
      <c r="G283" s="40" t="n"/>
      <c r="H283" s="28" t="n"/>
      <c r="I283" s="28" t="n"/>
      <c r="J283" s="28" t="n"/>
      <c r="K283" s="39" t="n"/>
      <c r="L283" s="39" t="n"/>
      <c r="M283" s="28" t="n"/>
      <c r="N283" s="28" t="n"/>
      <c r="O283" s="28" t="n"/>
      <c r="P283" s="28" t="n"/>
      <c r="Q283" s="39" t="n"/>
      <c r="R283" s="28" t="n"/>
      <c r="S283" s="40" t="n"/>
      <c r="T283" s="37">
        <f>IF(AND(G283&lt;&gt;"",I283="Enrolled"),IFERROR((400-G283)/G283,0),"")</f>
        <v/>
      </c>
    </row>
    <row r="284">
      <c r="A284" s="125" t="n">
        <v>276</v>
      </c>
      <c r="B284" s="41" t="n"/>
      <c r="C284" s="32" t="n"/>
      <c r="D284" s="32" t="n"/>
      <c r="E284" s="32" t="n"/>
      <c r="F284" s="32" t="n"/>
      <c r="G284" s="42" t="n"/>
      <c r="H284" s="32" t="n"/>
      <c r="I284" s="32" t="n"/>
      <c r="J284" s="32" t="n"/>
      <c r="K284" s="41" t="n"/>
      <c r="L284" s="41" t="n"/>
      <c r="M284" s="32" t="n"/>
      <c r="N284" s="32" t="n"/>
      <c r="O284" s="32" t="n"/>
      <c r="P284" s="32" t="n"/>
      <c r="Q284" s="41" t="n"/>
      <c r="R284" s="32" t="n"/>
      <c r="S284" s="42" t="n"/>
      <c r="T284" s="38">
        <f>IF(AND(G284&lt;&gt;"",I284="Enrolled"),IFERROR((400-G284)/G284,0),"")</f>
        <v/>
      </c>
    </row>
    <row r="285">
      <c r="A285" s="123" t="n">
        <v>277</v>
      </c>
      <c r="B285" s="39" t="n"/>
      <c r="C285" s="28" t="n"/>
      <c r="D285" s="28" t="n"/>
      <c r="E285" s="28" t="n"/>
      <c r="F285" s="28" t="n"/>
      <c r="G285" s="40" t="n"/>
      <c r="H285" s="28" t="n"/>
      <c r="I285" s="28" t="n"/>
      <c r="J285" s="28" t="n"/>
      <c r="K285" s="39" t="n"/>
      <c r="L285" s="39" t="n"/>
      <c r="M285" s="28" t="n"/>
      <c r="N285" s="28" t="n"/>
      <c r="O285" s="28" t="n"/>
      <c r="P285" s="28" t="n"/>
      <c r="Q285" s="39" t="n"/>
      <c r="R285" s="28" t="n"/>
      <c r="S285" s="40" t="n"/>
      <c r="T285" s="37">
        <f>IF(AND(G285&lt;&gt;"",I285="Enrolled"),IFERROR((400-G285)/G285,0),"")</f>
        <v/>
      </c>
    </row>
    <row r="286">
      <c r="A286" s="125" t="n">
        <v>278</v>
      </c>
      <c r="B286" s="41" t="n"/>
      <c r="C286" s="32" t="n"/>
      <c r="D286" s="32" t="n"/>
      <c r="E286" s="32" t="n"/>
      <c r="F286" s="32" t="n"/>
      <c r="G286" s="42" t="n"/>
      <c r="H286" s="32" t="n"/>
      <c r="I286" s="32" t="n"/>
      <c r="J286" s="32" t="n"/>
      <c r="K286" s="41" t="n"/>
      <c r="L286" s="41" t="n"/>
      <c r="M286" s="32" t="n"/>
      <c r="N286" s="32" t="n"/>
      <c r="O286" s="32" t="n"/>
      <c r="P286" s="32" t="n"/>
      <c r="Q286" s="41" t="n"/>
      <c r="R286" s="32" t="n"/>
      <c r="S286" s="42" t="n"/>
      <c r="T286" s="38">
        <f>IF(AND(G286&lt;&gt;"",I286="Enrolled"),IFERROR((400-G286)/G286,0),"")</f>
        <v/>
      </c>
    </row>
    <row r="287">
      <c r="A287" s="123" t="n">
        <v>279</v>
      </c>
      <c r="B287" s="39" t="n"/>
      <c r="C287" s="28" t="n"/>
      <c r="D287" s="28" t="n"/>
      <c r="E287" s="28" t="n"/>
      <c r="F287" s="28" t="n"/>
      <c r="G287" s="40" t="n"/>
      <c r="H287" s="28" t="n"/>
      <c r="I287" s="28" t="n"/>
      <c r="J287" s="28" t="n"/>
      <c r="K287" s="39" t="n"/>
      <c r="L287" s="39" t="n"/>
      <c r="M287" s="28" t="n"/>
      <c r="N287" s="28" t="n"/>
      <c r="O287" s="28" t="n"/>
      <c r="P287" s="28" t="n"/>
      <c r="Q287" s="39" t="n"/>
      <c r="R287" s="28" t="n"/>
      <c r="S287" s="40" t="n"/>
      <c r="T287" s="37">
        <f>IF(AND(G287&lt;&gt;"",I287="Enrolled"),IFERROR((400-G287)/G287,0),"")</f>
        <v/>
      </c>
    </row>
    <row r="288">
      <c r="A288" s="125" t="n">
        <v>280</v>
      </c>
      <c r="B288" s="41" t="n"/>
      <c r="C288" s="32" t="n"/>
      <c r="D288" s="32" t="n"/>
      <c r="E288" s="32" t="n"/>
      <c r="F288" s="32" t="n"/>
      <c r="G288" s="42" t="n"/>
      <c r="H288" s="32" t="n"/>
      <c r="I288" s="32" t="n"/>
      <c r="J288" s="32" t="n"/>
      <c r="K288" s="41" t="n"/>
      <c r="L288" s="41" t="n"/>
      <c r="M288" s="32" t="n"/>
      <c r="N288" s="32" t="n"/>
      <c r="O288" s="32" t="n"/>
      <c r="P288" s="32" t="n"/>
      <c r="Q288" s="41" t="n"/>
      <c r="R288" s="32" t="n"/>
      <c r="S288" s="42" t="n"/>
      <c r="T288" s="38">
        <f>IF(AND(G288&lt;&gt;"",I288="Enrolled"),IFERROR((400-G288)/G288,0),"")</f>
        <v/>
      </c>
    </row>
    <row r="289">
      <c r="A289" s="123" t="n">
        <v>281</v>
      </c>
      <c r="B289" s="39" t="n"/>
      <c r="C289" s="28" t="n"/>
      <c r="D289" s="28" t="n"/>
      <c r="E289" s="28" t="n"/>
      <c r="F289" s="28" t="n"/>
      <c r="G289" s="40" t="n"/>
      <c r="H289" s="28" t="n"/>
      <c r="I289" s="28" t="n"/>
      <c r="J289" s="28" t="n"/>
      <c r="K289" s="39" t="n"/>
      <c r="L289" s="39" t="n"/>
      <c r="M289" s="28" t="n"/>
      <c r="N289" s="28" t="n"/>
      <c r="O289" s="28" t="n"/>
      <c r="P289" s="28" t="n"/>
      <c r="Q289" s="39" t="n"/>
      <c r="R289" s="28" t="n"/>
      <c r="S289" s="40" t="n"/>
      <c r="T289" s="37">
        <f>IF(AND(G289&lt;&gt;"",I289="Enrolled"),IFERROR((400-G289)/G289,0),"")</f>
        <v/>
      </c>
    </row>
    <row r="290">
      <c r="A290" s="125" t="n">
        <v>282</v>
      </c>
      <c r="B290" s="41" t="n"/>
      <c r="C290" s="32" t="n"/>
      <c r="D290" s="32" t="n"/>
      <c r="E290" s="32" t="n"/>
      <c r="F290" s="32" t="n"/>
      <c r="G290" s="42" t="n"/>
      <c r="H290" s="32" t="n"/>
      <c r="I290" s="32" t="n"/>
      <c r="J290" s="32" t="n"/>
      <c r="K290" s="41" t="n"/>
      <c r="L290" s="41" t="n"/>
      <c r="M290" s="32" t="n"/>
      <c r="N290" s="32" t="n"/>
      <c r="O290" s="32" t="n"/>
      <c r="P290" s="32" t="n"/>
      <c r="Q290" s="41" t="n"/>
      <c r="R290" s="32" t="n"/>
      <c r="S290" s="42" t="n"/>
      <c r="T290" s="38">
        <f>IF(AND(G290&lt;&gt;"",I290="Enrolled"),IFERROR((400-G290)/G290,0),"")</f>
        <v/>
      </c>
    </row>
    <row r="291">
      <c r="A291" s="123" t="n">
        <v>283</v>
      </c>
      <c r="B291" s="39" t="n"/>
      <c r="C291" s="28" t="n"/>
      <c r="D291" s="28" t="n"/>
      <c r="E291" s="28" t="n"/>
      <c r="F291" s="28" t="n"/>
      <c r="G291" s="40" t="n"/>
      <c r="H291" s="28" t="n"/>
      <c r="I291" s="28" t="n"/>
      <c r="J291" s="28" t="n"/>
      <c r="K291" s="39" t="n"/>
      <c r="L291" s="39" t="n"/>
      <c r="M291" s="28" t="n"/>
      <c r="N291" s="28" t="n"/>
      <c r="O291" s="28" t="n"/>
      <c r="P291" s="28" t="n"/>
      <c r="Q291" s="39" t="n"/>
      <c r="R291" s="28" t="n"/>
      <c r="S291" s="40" t="n"/>
      <c r="T291" s="37">
        <f>IF(AND(G291&lt;&gt;"",I291="Enrolled"),IFERROR((400-G291)/G291,0),"")</f>
        <v/>
      </c>
    </row>
    <row r="292">
      <c r="A292" s="125" t="n">
        <v>284</v>
      </c>
      <c r="B292" s="41" t="n"/>
      <c r="C292" s="32" t="n"/>
      <c r="D292" s="32" t="n"/>
      <c r="E292" s="32" t="n"/>
      <c r="F292" s="32" t="n"/>
      <c r="G292" s="42" t="n"/>
      <c r="H292" s="32" t="n"/>
      <c r="I292" s="32" t="n"/>
      <c r="J292" s="32" t="n"/>
      <c r="K292" s="41" t="n"/>
      <c r="L292" s="41" t="n"/>
      <c r="M292" s="32" t="n"/>
      <c r="N292" s="32" t="n"/>
      <c r="O292" s="32" t="n"/>
      <c r="P292" s="32" t="n"/>
      <c r="Q292" s="41" t="n"/>
      <c r="R292" s="32" t="n"/>
      <c r="S292" s="42" t="n"/>
      <c r="T292" s="38">
        <f>IF(AND(G292&lt;&gt;"",I292="Enrolled"),IFERROR((400-G292)/G292,0),"")</f>
        <v/>
      </c>
    </row>
    <row r="293">
      <c r="A293" s="123" t="n">
        <v>285</v>
      </c>
      <c r="B293" s="39" t="n"/>
      <c r="C293" s="28" t="n"/>
      <c r="D293" s="28" t="n"/>
      <c r="E293" s="28" t="n"/>
      <c r="F293" s="28" t="n"/>
      <c r="G293" s="40" t="n"/>
      <c r="H293" s="28" t="n"/>
      <c r="I293" s="28" t="n"/>
      <c r="J293" s="28" t="n"/>
      <c r="K293" s="39" t="n"/>
      <c r="L293" s="39" t="n"/>
      <c r="M293" s="28" t="n"/>
      <c r="N293" s="28" t="n"/>
      <c r="O293" s="28" t="n"/>
      <c r="P293" s="28" t="n"/>
      <c r="Q293" s="39" t="n"/>
      <c r="R293" s="28" t="n"/>
      <c r="S293" s="40" t="n"/>
      <c r="T293" s="37">
        <f>IF(AND(G293&lt;&gt;"",I293="Enrolled"),IFERROR((400-G293)/G293,0),"")</f>
        <v/>
      </c>
    </row>
    <row r="294">
      <c r="A294" s="125" t="n">
        <v>286</v>
      </c>
      <c r="B294" s="41" t="n"/>
      <c r="C294" s="32" t="n"/>
      <c r="D294" s="32" t="n"/>
      <c r="E294" s="32" t="n"/>
      <c r="F294" s="32" t="n"/>
      <c r="G294" s="42" t="n"/>
      <c r="H294" s="32" t="n"/>
      <c r="I294" s="32" t="n"/>
      <c r="J294" s="32" t="n"/>
      <c r="K294" s="41" t="n"/>
      <c r="L294" s="41" t="n"/>
      <c r="M294" s="32" t="n"/>
      <c r="N294" s="32" t="n"/>
      <c r="O294" s="32" t="n"/>
      <c r="P294" s="32" t="n"/>
      <c r="Q294" s="41" t="n"/>
      <c r="R294" s="32" t="n"/>
      <c r="S294" s="42" t="n"/>
      <c r="T294" s="38">
        <f>IF(AND(G294&lt;&gt;"",I294="Enrolled"),IFERROR((400-G294)/G294,0),"")</f>
        <v/>
      </c>
    </row>
    <row r="295">
      <c r="A295" s="123" t="n">
        <v>287</v>
      </c>
      <c r="B295" s="39" t="n"/>
      <c r="C295" s="28" t="n"/>
      <c r="D295" s="28" t="n"/>
      <c r="E295" s="28" t="n"/>
      <c r="F295" s="28" t="n"/>
      <c r="G295" s="40" t="n"/>
      <c r="H295" s="28" t="n"/>
      <c r="I295" s="28" t="n"/>
      <c r="J295" s="28" t="n"/>
      <c r="K295" s="39" t="n"/>
      <c r="L295" s="39" t="n"/>
      <c r="M295" s="28" t="n"/>
      <c r="N295" s="28" t="n"/>
      <c r="O295" s="28" t="n"/>
      <c r="P295" s="28" t="n"/>
      <c r="Q295" s="39" t="n"/>
      <c r="R295" s="28" t="n"/>
      <c r="S295" s="40" t="n"/>
      <c r="T295" s="37">
        <f>IF(AND(G295&lt;&gt;"",I295="Enrolled"),IFERROR((400-G295)/G295,0),"")</f>
        <v/>
      </c>
    </row>
    <row r="296">
      <c r="A296" s="125" t="n">
        <v>288</v>
      </c>
      <c r="B296" s="41" t="n"/>
      <c r="C296" s="32" t="n"/>
      <c r="D296" s="32" t="n"/>
      <c r="E296" s="32" t="n"/>
      <c r="F296" s="32" t="n"/>
      <c r="G296" s="42" t="n"/>
      <c r="H296" s="32" t="n"/>
      <c r="I296" s="32" t="n"/>
      <c r="J296" s="32" t="n"/>
      <c r="K296" s="41" t="n"/>
      <c r="L296" s="41" t="n"/>
      <c r="M296" s="32" t="n"/>
      <c r="N296" s="32" t="n"/>
      <c r="O296" s="32" t="n"/>
      <c r="P296" s="32" t="n"/>
      <c r="Q296" s="41" t="n"/>
      <c r="R296" s="32" t="n"/>
      <c r="S296" s="42" t="n"/>
      <c r="T296" s="38">
        <f>IF(AND(G296&lt;&gt;"",I296="Enrolled"),IFERROR((400-G296)/G296,0),"")</f>
        <v/>
      </c>
    </row>
    <row r="297">
      <c r="A297" s="123" t="n">
        <v>289</v>
      </c>
      <c r="B297" s="39" t="n"/>
      <c r="C297" s="28" t="n"/>
      <c r="D297" s="28" t="n"/>
      <c r="E297" s="28" t="n"/>
      <c r="F297" s="28" t="n"/>
      <c r="G297" s="40" t="n"/>
      <c r="H297" s="28" t="n"/>
      <c r="I297" s="28" t="n"/>
      <c r="J297" s="28" t="n"/>
      <c r="K297" s="39" t="n"/>
      <c r="L297" s="39" t="n"/>
      <c r="M297" s="28" t="n"/>
      <c r="N297" s="28" t="n"/>
      <c r="O297" s="28" t="n"/>
      <c r="P297" s="28" t="n"/>
      <c r="Q297" s="39" t="n"/>
      <c r="R297" s="28" t="n"/>
      <c r="S297" s="40" t="n"/>
      <c r="T297" s="37">
        <f>IF(AND(G297&lt;&gt;"",I297="Enrolled"),IFERROR((400-G297)/G297,0),"")</f>
        <v/>
      </c>
    </row>
    <row r="298">
      <c r="A298" s="125" t="n">
        <v>290</v>
      </c>
      <c r="B298" s="41" t="n"/>
      <c r="C298" s="32" t="n"/>
      <c r="D298" s="32" t="n"/>
      <c r="E298" s="32" t="n"/>
      <c r="F298" s="32" t="n"/>
      <c r="G298" s="42" t="n"/>
      <c r="H298" s="32" t="n"/>
      <c r="I298" s="32" t="n"/>
      <c r="J298" s="32" t="n"/>
      <c r="K298" s="41" t="n"/>
      <c r="L298" s="41" t="n"/>
      <c r="M298" s="32" t="n"/>
      <c r="N298" s="32" t="n"/>
      <c r="O298" s="32" t="n"/>
      <c r="P298" s="32" t="n"/>
      <c r="Q298" s="41" t="n"/>
      <c r="R298" s="32" t="n"/>
      <c r="S298" s="42" t="n"/>
      <c r="T298" s="38">
        <f>IF(AND(G298&lt;&gt;"",I298="Enrolled"),IFERROR((400-G298)/G298,0),"")</f>
        <v/>
      </c>
    </row>
    <row r="299">
      <c r="A299" s="123" t="n">
        <v>291</v>
      </c>
      <c r="B299" s="39" t="n"/>
      <c r="C299" s="28" t="n"/>
      <c r="D299" s="28" t="n"/>
      <c r="E299" s="28" t="n"/>
      <c r="F299" s="28" t="n"/>
      <c r="G299" s="40" t="n"/>
      <c r="H299" s="28" t="n"/>
      <c r="I299" s="28" t="n"/>
      <c r="J299" s="28" t="n"/>
      <c r="K299" s="39" t="n"/>
      <c r="L299" s="39" t="n"/>
      <c r="M299" s="28" t="n"/>
      <c r="N299" s="28" t="n"/>
      <c r="O299" s="28" t="n"/>
      <c r="P299" s="28" t="n"/>
      <c r="Q299" s="39" t="n"/>
      <c r="R299" s="28" t="n"/>
      <c r="S299" s="40" t="n"/>
      <c r="T299" s="37">
        <f>IF(AND(G299&lt;&gt;"",I299="Enrolled"),IFERROR((400-G299)/G299,0),"")</f>
        <v/>
      </c>
    </row>
    <row r="300">
      <c r="A300" s="125" t="n">
        <v>292</v>
      </c>
      <c r="B300" s="41" t="n"/>
      <c r="C300" s="32" t="n"/>
      <c r="D300" s="32" t="n"/>
      <c r="E300" s="32" t="n"/>
      <c r="F300" s="32" t="n"/>
      <c r="G300" s="42" t="n"/>
      <c r="H300" s="32" t="n"/>
      <c r="I300" s="32" t="n"/>
      <c r="J300" s="32" t="n"/>
      <c r="K300" s="41" t="n"/>
      <c r="L300" s="41" t="n"/>
      <c r="M300" s="32" t="n"/>
      <c r="N300" s="32" t="n"/>
      <c r="O300" s="32" t="n"/>
      <c r="P300" s="32" t="n"/>
      <c r="Q300" s="41" t="n"/>
      <c r="R300" s="32" t="n"/>
      <c r="S300" s="42" t="n"/>
      <c r="T300" s="38">
        <f>IF(AND(G300&lt;&gt;"",I300="Enrolled"),IFERROR((400-G300)/G300,0),"")</f>
        <v/>
      </c>
    </row>
    <row r="301">
      <c r="A301" s="123" t="n">
        <v>293</v>
      </c>
      <c r="B301" s="39" t="n"/>
      <c r="C301" s="28" t="n"/>
      <c r="D301" s="28" t="n"/>
      <c r="E301" s="28" t="n"/>
      <c r="F301" s="28" t="n"/>
      <c r="G301" s="40" t="n"/>
      <c r="H301" s="28" t="n"/>
      <c r="I301" s="28" t="n"/>
      <c r="J301" s="28" t="n"/>
      <c r="K301" s="39" t="n"/>
      <c r="L301" s="39" t="n"/>
      <c r="M301" s="28" t="n"/>
      <c r="N301" s="28" t="n"/>
      <c r="O301" s="28" t="n"/>
      <c r="P301" s="28" t="n"/>
      <c r="Q301" s="39" t="n"/>
      <c r="R301" s="28" t="n"/>
      <c r="S301" s="40" t="n"/>
      <c r="T301" s="37">
        <f>IF(AND(G301&lt;&gt;"",I301="Enrolled"),IFERROR((400-G301)/G301,0),"")</f>
        <v/>
      </c>
    </row>
    <row r="302">
      <c r="A302" s="125" t="n">
        <v>294</v>
      </c>
      <c r="B302" s="41" t="n"/>
      <c r="C302" s="32" t="n"/>
      <c r="D302" s="32" t="n"/>
      <c r="E302" s="32" t="n"/>
      <c r="F302" s="32" t="n"/>
      <c r="G302" s="42" t="n"/>
      <c r="H302" s="32" t="n"/>
      <c r="I302" s="32" t="n"/>
      <c r="J302" s="32" t="n"/>
      <c r="K302" s="41" t="n"/>
      <c r="L302" s="41" t="n"/>
      <c r="M302" s="32" t="n"/>
      <c r="N302" s="32" t="n"/>
      <c r="O302" s="32" t="n"/>
      <c r="P302" s="32" t="n"/>
      <c r="Q302" s="41" t="n"/>
      <c r="R302" s="32" t="n"/>
      <c r="S302" s="42" t="n"/>
      <c r="T302" s="38">
        <f>IF(AND(G302&lt;&gt;"",I302="Enrolled"),IFERROR((400-G302)/G302,0),"")</f>
        <v/>
      </c>
    </row>
    <row r="303">
      <c r="A303" s="123" t="n">
        <v>295</v>
      </c>
      <c r="B303" s="39" t="n"/>
      <c r="C303" s="28" t="n"/>
      <c r="D303" s="28" t="n"/>
      <c r="E303" s="28" t="n"/>
      <c r="F303" s="28" t="n"/>
      <c r="G303" s="40" t="n"/>
      <c r="H303" s="28" t="n"/>
      <c r="I303" s="28" t="n"/>
      <c r="J303" s="28" t="n"/>
      <c r="K303" s="39" t="n"/>
      <c r="L303" s="39" t="n"/>
      <c r="M303" s="28" t="n"/>
      <c r="N303" s="28" t="n"/>
      <c r="O303" s="28" t="n"/>
      <c r="P303" s="28" t="n"/>
      <c r="Q303" s="39" t="n"/>
      <c r="R303" s="28" t="n"/>
      <c r="S303" s="40" t="n"/>
      <c r="T303" s="37">
        <f>IF(AND(G303&lt;&gt;"",I303="Enrolled"),IFERROR((400-G303)/G303,0),"")</f>
        <v/>
      </c>
    </row>
    <row r="304">
      <c r="A304" s="125" t="n">
        <v>296</v>
      </c>
      <c r="B304" s="41" t="n"/>
      <c r="C304" s="32" t="n"/>
      <c r="D304" s="32" t="n"/>
      <c r="E304" s="32" t="n"/>
      <c r="F304" s="32" t="n"/>
      <c r="G304" s="42" t="n"/>
      <c r="H304" s="32" t="n"/>
      <c r="I304" s="32" t="n"/>
      <c r="J304" s="32" t="n"/>
      <c r="K304" s="41" t="n"/>
      <c r="L304" s="41" t="n"/>
      <c r="M304" s="32" t="n"/>
      <c r="N304" s="32" t="n"/>
      <c r="O304" s="32" t="n"/>
      <c r="P304" s="32" t="n"/>
      <c r="Q304" s="41" t="n"/>
      <c r="R304" s="32" t="n"/>
      <c r="S304" s="42" t="n"/>
      <c r="T304" s="38">
        <f>IF(AND(G304&lt;&gt;"",I304="Enrolled"),IFERROR((400-G304)/G304,0),"")</f>
        <v/>
      </c>
    </row>
    <row r="305">
      <c r="A305" s="123" t="n">
        <v>297</v>
      </c>
      <c r="B305" s="39" t="n"/>
      <c r="C305" s="28" t="n"/>
      <c r="D305" s="28" t="n"/>
      <c r="E305" s="28" t="n"/>
      <c r="F305" s="28" t="n"/>
      <c r="G305" s="40" t="n"/>
      <c r="H305" s="28" t="n"/>
      <c r="I305" s="28" t="n"/>
      <c r="J305" s="28" t="n"/>
      <c r="K305" s="39" t="n"/>
      <c r="L305" s="39" t="n"/>
      <c r="M305" s="28" t="n"/>
      <c r="N305" s="28" t="n"/>
      <c r="O305" s="28" t="n"/>
      <c r="P305" s="28" t="n"/>
      <c r="Q305" s="39" t="n"/>
      <c r="R305" s="28" t="n"/>
      <c r="S305" s="40" t="n"/>
      <c r="T305" s="37">
        <f>IF(AND(G305&lt;&gt;"",I305="Enrolled"),IFERROR((400-G305)/G305,0),"")</f>
        <v/>
      </c>
    </row>
    <row r="306">
      <c r="A306" s="125" t="n">
        <v>298</v>
      </c>
      <c r="B306" s="41" t="n"/>
      <c r="C306" s="32" t="n"/>
      <c r="D306" s="32" t="n"/>
      <c r="E306" s="32" t="n"/>
      <c r="F306" s="32" t="n"/>
      <c r="G306" s="42" t="n"/>
      <c r="H306" s="32" t="n"/>
      <c r="I306" s="32" t="n"/>
      <c r="J306" s="32" t="n"/>
      <c r="K306" s="41" t="n"/>
      <c r="L306" s="41" t="n"/>
      <c r="M306" s="32" t="n"/>
      <c r="N306" s="32" t="n"/>
      <c r="O306" s="32" t="n"/>
      <c r="P306" s="32" t="n"/>
      <c r="Q306" s="41" t="n"/>
      <c r="R306" s="32" t="n"/>
      <c r="S306" s="42" t="n"/>
      <c r="T306" s="38">
        <f>IF(AND(G306&lt;&gt;"",I306="Enrolled"),IFERROR((400-G306)/G306,0),"")</f>
        <v/>
      </c>
    </row>
    <row r="307">
      <c r="A307" s="123" t="n">
        <v>299</v>
      </c>
      <c r="B307" s="39" t="n"/>
      <c r="C307" s="28" t="n"/>
      <c r="D307" s="28" t="n"/>
      <c r="E307" s="28" t="n"/>
      <c r="F307" s="28" t="n"/>
      <c r="G307" s="40" t="n"/>
      <c r="H307" s="28" t="n"/>
      <c r="I307" s="28" t="n"/>
      <c r="J307" s="28" t="n"/>
      <c r="K307" s="39" t="n"/>
      <c r="L307" s="39" t="n"/>
      <c r="M307" s="28" t="n"/>
      <c r="N307" s="28" t="n"/>
      <c r="O307" s="28" t="n"/>
      <c r="P307" s="28" t="n"/>
      <c r="Q307" s="39" t="n"/>
      <c r="R307" s="28" t="n"/>
      <c r="S307" s="40" t="n"/>
      <c r="T307" s="37">
        <f>IF(AND(G307&lt;&gt;"",I307="Enrolled"),IFERROR((400-G307)/G307,0),"")</f>
        <v/>
      </c>
    </row>
    <row r="308">
      <c r="A308" s="125" t="n">
        <v>300</v>
      </c>
      <c r="B308" s="41" t="n"/>
      <c r="C308" s="32" t="n"/>
      <c r="D308" s="32" t="n"/>
      <c r="E308" s="32" t="n"/>
      <c r="F308" s="32" t="n"/>
      <c r="G308" s="42" t="n"/>
      <c r="H308" s="32" t="n"/>
      <c r="I308" s="32" t="n"/>
      <c r="J308" s="32" t="n"/>
      <c r="K308" s="41" t="n"/>
      <c r="L308" s="41" t="n"/>
      <c r="M308" s="32" t="n"/>
      <c r="N308" s="32" t="n"/>
      <c r="O308" s="32" t="n"/>
      <c r="P308" s="32" t="n"/>
      <c r="Q308" s="41" t="n"/>
      <c r="R308" s="32" t="n"/>
      <c r="S308" s="42" t="n"/>
      <c r="T308" s="38">
        <f>IF(AND(G308&lt;&gt;"",I308="Enrolled"),IFERROR((400-G308)/G308,0),"")</f>
        <v/>
      </c>
    </row>
  </sheetData>
  <autoFilter ref="A8:T8"/>
  <mergeCells count="14">
    <mergeCell ref="A1:T1"/>
    <mergeCell ref="G4:H4"/>
    <mergeCell ref="A4:B4"/>
    <mergeCell ref="J4:K4"/>
    <mergeCell ref="P4:Q4"/>
    <mergeCell ref="J5:K5"/>
    <mergeCell ref="D5:E5"/>
    <mergeCell ref="A5:B5"/>
    <mergeCell ref="G5:H5"/>
    <mergeCell ref="D4:E4"/>
    <mergeCell ref="A2:T2"/>
    <mergeCell ref="M5:N5"/>
    <mergeCell ref="P5:Q5"/>
    <mergeCell ref="M4:N4"/>
  </mergeCells>
  <conditionalFormatting sqref="I9:I308">
    <cfRule type="cellIs" priority="1" operator="equal" dxfId="2">
      <formula>"Enrolled"</formula>
    </cfRule>
    <cfRule type="cellIs" priority="2" operator="equal" dxfId="3">
      <formula>"Appointment Set"</formula>
    </cfRule>
    <cfRule type="cellIs" priority="3" operator="equal" dxfId="1">
      <formula>"Interested"</formula>
    </cfRule>
    <cfRule type="cellIs" priority="4" operator="equal" dxfId="4">
      <formula>"Not Interested"</formula>
    </cfRule>
    <cfRule type="cellIs" priority="5" operator="equal" dxfId="0">
      <formula>"DNC"</formula>
    </cfRule>
    <cfRule type="cellIs" priority="6" operator="equal" dxfId="5">
      <formula>"New"</formula>
    </cfRule>
  </conditionalFormatting>
  <dataValidations count="3">
    <dataValidation sqref="F9:F308" showDropDown="0" showInputMessage="0" showErrorMessage="0" allowBlank="1" type="list">
      <formula1>"Internet,Referral - Client,Referral - Agent,Direct Mail,Event,Cold Call,Social Media,TV/Radio,Other"</formula1>
    </dataValidation>
    <dataValidation sqref="H9:H308" showDropDown="0" showInputMessage="0" showErrorMessage="0" allowBlank="1" type="list">
      <formula1>"1 - Hot,2 - Warm,3 - Cool,4 - Cold"</formula1>
    </dataValidation>
    <dataValidation sqref="I9:I308" showDropDown="0" showInputMessage="0" showErrorMessage="0" allowBlank="1" type="list">
      <formula1>"New,Contacted,Interested,Appointment Set,Enrolled,Not Interested,DNC,Duplicate,Lost"</formula1>
    </dataValidation>
  </dataValidations>
  <pageMargins left="0.5" right="0.5" top="0.75" bottom="0.75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63153"/>
    <outlinePr summaryBelow="1" summaryRight="1"/>
    <pageSetUpPr fitToPage="1"/>
  </sheetPr>
  <dimension ref="A1:P156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14" customWidth="1" min="3" max="3"/>
    <col width="14" customWidth="1" min="4" max="4"/>
    <col width="10" customWidth="1" min="5" max="5"/>
    <col width="10" customWidth="1" min="6" max="6"/>
    <col width="14" customWidth="1" min="7" max="7"/>
    <col width="24" customWidth="1" min="8" max="8"/>
    <col width="16" customWidth="1" min="9" max="9"/>
    <col width="16" customWidth="1" min="10" max="10"/>
    <col width="18" customWidth="1" min="11" max="11"/>
    <col width="13" customWidth="1" min="12" max="12"/>
    <col width="13" customWidth="1" min="13" max="13"/>
    <col width="13" customWidth="1" min="14" max="14"/>
    <col width="12" customWidth="1" min="15" max="15"/>
    <col width="28" customWidth="1" min="16" max="16"/>
  </cols>
  <sheetData>
    <row r="1">
      <c r="A1" s="12" t="inlineStr">
        <is>
          <t>📞 FOLLOW-UP CENTER</t>
        </is>
      </c>
    </row>
    <row r="2">
      <c r="A2" s="13" t="inlineStr">
        <is>
          <t>Automatic color coding: 🔴 Overdue  🟡 Due Today/Soon  🟢 Upcoming  ✅ Completed</t>
        </is>
      </c>
    </row>
    <row r="4">
      <c r="A4" s="44" t="inlineStr">
        <is>
          <t>🔴 OVERDUE</t>
        </is>
      </c>
      <c r="D4" s="45" t="inlineStr">
        <is>
          <t>🟡 DUE TODAY</t>
        </is>
      </c>
      <c r="G4" s="46" t="inlineStr">
        <is>
          <t>🟢 UPCOMING</t>
        </is>
      </c>
      <c r="J4" s="47" t="inlineStr">
        <is>
          <t>✅ COMPLETED</t>
        </is>
      </c>
      <c r="M4" s="48" t="inlineStr">
        <is>
          <t>⬜ PENDING</t>
        </is>
      </c>
    </row>
    <row r="6">
      <c r="A6" s="118" t="inlineStr">
        <is>
          <t>#</t>
        </is>
      </c>
      <c r="B6" s="118" t="inlineStr">
        <is>
          <t>Client Name</t>
        </is>
      </c>
      <c r="C6" s="118" t="inlineStr">
        <is>
          <t>Phone</t>
        </is>
      </c>
      <c r="D6" s="118" t="inlineStr">
        <is>
          <t>Follow-Up Date</t>
        </is>
      </c>
      <c r="E6" s="118" t="inlineStr">
        <is>
          <t>Time</t>
        </is>
      </c>
      <c r="F6" s="118" t="inlineStr">
        <is>
          <t>Priority</t>
        </is>
      </c>
      <c r="G6" s="118" t="inlineStr">
        <is>
          <t>Contact Method</t>
        </is>
      </c>
      <c r="H6" s="118" t="inlineStr">
        <is>
          <t>Type</t>
        </is>
      </c>
      <c r="I6" s="118" t="inlineStr">
        <is>
          <t>Agent</t>
        </is>
      </c>
      <c r="J6" s="118" t="inlineStr">
        <is>
          <t>Status</t>
        </is>
      </c>
      <c r="K6" s="118" t="inlineStr">
        <is>
          <t>Outcome</t>
        </is>
      </c>
      <c r="L6" s="118" t="inlineStr">
        <is>
          <t>Call 1 Date</t>
        </is>
      </c>
      <c r="M6" s="118" t="inlineStr">
        <is>
          <t>Call 2 Date</t>
        </is>
      </c>
      <c r="N6" s="118" t="inlineStr">
        <is>
          <t>Call 3 Date</t>
        </is>
      </c>
      <c r="O6" s="118" t="inlineStr">
        <is>
          <t>Voicemail</t>
        </is>
      </c>
      <c r="P6" s="118" t="inlineStr">
        <is>
          <t>Notes</t>
        </is>
      </c>
    </row>
    <row r="7">
      <c r="A7" s="123" t="n">
        <v>1</v>
      </c>
      <c r="B7" s="28" t="inlineStr">
        <is>
          <t>Arthur Murphy</t>
        </is>
      </c>
      <c r="C7" s="28" t="inlineStr">
        <is>
          <t>(780) 280-2403</t>
        </is>
      </c>
      <c r="D7" s="39" t="n">
        <v>46168</v>
      </c>
      <c r="E7" s="28" t="inlineStr">
        <is>
          <t>11:45 AM</t>
        </is>
      </c>
      <c r="F7" s="28" t="inlineStr">
        <is>
          <t>Low</t>
        </is>
      </c>
      <c r="G7" s="28" t="inlineStr">
        <is>
          <t>Email</t>
        </is>
      </c>
      <c r="H7" s="28" t="inlineStr">
        <is>
          <t>Retention</t>
        </is>
      </c>
      <c r="I7" s="28" t="inlineStr">
        <is>
          <t>Sarah Mitchell</t>
        </is>
      </c>
      <c r="J7" s="28" t="inlineStr">
        <is>
          <t>Pending</t>
        </is>
      </c>
      <c r="K7" s="28" t="inlineStr"/>
      <c r="L7" s="39" t="inlineStr"/>
      <c r="M7" s="39" t="inlineStr"/>
      <c r="N7" s="39" t="inlineStr"/>
      <c r="O7" s="28" t="inlineStr"/>
      <c r="P7" s="28" t="inlineStr">
        <is>
          <t>Client asked about dental benefits.</t>
        </is>
      </c>
    </row>
    <row r="8">
      <c r="A8" s="125" t="n">
        <v>2</v>
      </c>
      <c r="B8" s="32" t="inlineStr">
        <is>
          <t>Marie Green</t>
        </is>
      </c>
      <c r="C8" s="32" t="inlineStr">
        <is>
          <t>(485) 673-5092</t>
        </is>
      </c>
      <c r="D8" s="41" t="n">
        <v>46170</v>
      </c>
      <c r="E8" s="32" t="inlineStr">
        <is>
          <t>09:00 AM</t>
        </is>
      </c>
      <c r="F8" s="32" t="inlineStr">
        <is>
          <t>Low</t>
        </is>
      </c>
      <c r="G8" s="32" t="inlineStr">
        <is>
          <t>Video</t>
        </is>
      </c>
      <c r="H8" s="32" t="inlineStr">
        <is>
          <t>AEP Check-in</t>
        </is>
      </c>
      <c r="I8" s="32" t="inlineStr">
        <is>
          <t>Sarah Mitchell</t>
        </is>
      </c>
      <c r="J8" s="32" t="inlineStr">
        <is>
          <t>Pending</t>
        </is>
      </c>
      <c r="K8" s="32" t="inlineStr"/>
      <c r="L8" s="41" t="inlineStr"/>
      <c r="M8" s="41" t="inlineStr"/>
      <c r="N8" s="41" t="inlineStr"/>
      <c r="O8" s="32" t="inlineStr"/>
      <c r="P8" s="32" t="inlineStr">
        <is>
          <t>Interested in DSNP.</t>
        </is>
      </c>
    </row>
    <row r="9">
      <c r="A9" s="123" t="n">
        <v>3</v>
      </c>
      <c r="B9" s="28" t="inlineStr">
        <is>
          <t>Barbara Scott</t>
        </is>
      </c>
      <c r="C9" s="28" t="inlineStr">
        <is>
          <t>(536) 890-9742</t>
        </is>
      </c>
      <c r="D9" s="39" t="n">
        <v>46171</v>
      </c>
      <c r="E9" s="28" t="inlineStr">
        <is>
          <t>09:15 PM</t>
        </is>
      </c>
      <c r="F9" s="28" t="inlineStr">
        <is>
          <t>High</t>
        </is>
      </c>
      <c r="G9" s="28" t="inlineStr">
        <is>
          <t>Video</t>
        </is>
      </c>
      <c r="H9" s="28" t="inlineStr">
        <is>
          <t>Callback</t>
        </is>
      </c>
      <c r="I9" s="28" t="inlineStr">
        <is>
          <t>Sarah Mitchell</t>
        </is>
      </c>
      <c r="J9" s="28" t="inlineStr">
        <is>
          <t>Pending</t>
        </is>
      </c>
      <c r="K9" s="28" t="inlineStr"/>
      <c r="L9" s="39" t="inlineStr"/>
      <c r="M9" s="39" t="inlineStr"/>
      <c r="N9" s="39" t="inlineStr"/>
      <c r="O9" s="28" t="inlineStr"/>
      <c r="P9" s="28" t="inlineStr"/>
    </row>
    <row r="10">
      <c r="A10" s="125" t="n">
        <v>4</v>
      </c>
      <c r="B10" s="32" t="inlineStr">
        <is>
          <t>Frank Williams</t>
        </is>
      </c>
      <c r="C10" s="32" t="inlineStr">
        <is>
          <t>(394) 325-8450</t>
        </is>
      </c>
      <c r="D10" s="41" t="n">
        <v>46175</v>
      </c>
      <c r="E10" s="32" t="inlineStr">
        <is>
          <t>11:00 PM</t>
        </is>
      </c>
      <c r="F10" s="32" t="inlineStr">
        <is>
          <t>Medium</t>
        </is>
      </c>
      <c r="G10" s="32" t="inlineStr">
        <is>
          <t>Phone</t>
        </is>
      </c>
      <c r="H10" s="32" t="inlineStr">
        <is>
          <t>AEP Check-in</t>
        </is>
      </c>
      <c r="I10" s="32" t="inlineStr">
        <is>
          <t>Sarah Mitchell</t>
        </is>
      </c>
      <c r="J10" s="32" t="inlineStr">
        <is>
          <t>Pending</t>
        </is>
      </c>
      <c r="K10" s="32" t="inlineStr"/>
      <c r="L10" s="41" t="inlineStr"/>
      <c r="M10" s="41" t="inlineStr"/>
      <c r="N10" s="41" t="inlineStr"/>
      <c r="O10" s="32" t="inlineStr"/>
      <c r="P10" s="32" t="inlineStr">
        <is>
          <t>Client asked about dental benefits.</t>
        </is>
      </c>
    </row>
    <row r="11">
      <c r="A11" s="123" t="n">
        <v>5</v>
      </c>
      <c r="B11" s="28" t="inlineStr">
        <is>
          <t>Mildred Davis</t>
        </is>
      </c>
      <c r="C11" s="28" t="inlineStr">
        <is>
          <t>(252) 294-7939</t>
        </is>
      </c>
      <c r="D11" s="39" t="n">
        <v>46168</v>
      </c>
      <c r="E11" s="28" t="inlineStr">
        <is>
          <t>09:45 PM</t>
        </is>
      </c>
      <c r="F11" s="28" t="inlineStr">
        <is>
          <t>Medium</t>
        </is>
      </c>
      <c r="G11" s="28" t="inlineStr">
        <is>
          <t>Phone</t>
        </is>
      </c>
      <c r="H11" s="28" t="inlineStr">
        <is>
          <t>Annual Review</t>
        </is>
      </c>
      <c r="I11" s="28" t="inlineStr">
        <is>
          <t>Sarah Mitchell</t>
        </is>
      </c>
      <c r="J11" s="28" t="inlineStr">
        <is>
          <t>Pending</t>
        </is>
      </c>
      <c r="K11" s="28" t="inlineStr"/>
      <c r="L11" s="39" t="inlineStr"/>
      <c r="M11" s="39" t="inlineStr"/>
      <c r="N11" s="39" t="inlineStr"/>
      <c r="O11" s="28" t="inlineStr"/>
      <c r="P11" s="28" t="inlineStr"/>
    </row>
    <row r="12">
      <c r="A12" s="125" t="n">
        <v>6</v>
      </c>
      <c r="B12" s="32" t="inlineStr">
        <is>
          <t>Rose Moore</t>
        </is>
      </c>
      <c r="C12" s="32" t="inlineStr">
        <is>
          <t>(824) 591-4945</t>
        </is>
      </c>
      <c r="D12" s="41" t="n">
        <v>46175</v>
      </c>
      <c r="E12" s="32" t="inlineStr">
        <is>
          <t>08:00 AM</t>
        </is>
      </c>
      <c r="F12" s="32" t="inlineStr">
        <is>
          <t>High</t>
        </is>
      </c>
      <c r="G12" s="32" t="inlineStr">
        <is>
          <t>Phone</t>
        </is>
      </c>
      <c r="H12" s="32" t="inlineStr">
        <is>
          <t>Annual Review</t>
        </is>
      </c>
      <c r="I12" s="32" t="inlineStr">
        <is>
          <t>Sarah Mitchell</t>
        </is>
      </c>
      <c r="J12" s="32" t="inlineStr">
        <is>
          <t>Pending</t>
        </is>
      </c>
      <c r="K12" s="32" t="inlineStr"/>
      <c r="L12" s="41" t="inlineStr"/>
      <c r="M12" s="41" t="inlineStr"/>
      <c r="N12" s="41" t="inlineStr"/>
      <c r="O12" s="32" t="inlineStr"/>
      <c r="P12" s="32" t="inlineStr">
        <is>
          <t>Needs SOA signed.</t>
        </is>
      </c>
    </row>
    <row r="13">
      <c r="A13" s="123" t="n">
        <v>7</v>
      </c>
      <c r="B13" s="28" t="inlineStr">
        <is>
          <t>Carol White</t>
        </is>
      </c>
      <c r="C13" s="28" t="inlineStr">
        <is>
          <t>(625) 263-4388</t>
        </is>
      </c>
      <c r="D13" s="39" t="n">
        <v>46173</v>
      </c>
      <c r="E13" s="28" t="inlineStr">
        <is>
          <t>10:45 AM</t>
        </is>
      </c>
      <c r="F13" s="28" t="inlineStr">
        <is>
          <t>High</t>
        </is>
      </c>
      <c r="G13" s="28" t="inlineStr">
        <is>
          <t>Phone</t>
        </is>
      </c>
      <c r="H13" s="28" t="inlineStr">
        <is>
          <t>SEP Follow-Up</t>
        </is>
      </c>
      <c r="I13" s="28" t="inlineStr">
        <is>
          <t>Sarah Mitchell</t>
        </is>
      </c>
      <c r="J13" s="28" t="inlineStr">
        <is>
          <t>Pending</t>
        </is>
      </c>
      <c r="K13" s="28" t="inlineStr"/>
      <c r="L13" s="39" t="inlineStr"/>
      <c r="M13" s="39" t="inlineStr"/>
      <c r="N13" s="39" t="inlineStr"/>
      <c r="O13" s="28" t="inlineStr"/>
      <c r="P13" s="28" t="inlineStr">
        <is>
          <t>Moving next month - SEP opportunity.</t>
        </is>
      </c>
    </row>
    <row r="14">
      <c r="A14" s="125" t="n">
        <v>8</v>
      </c>
      <c r="B14" s="32" t="inlineStr">
        <is>
          <t>Harold Torres</t>
        </is>
      </c>
      <c r="C14" s="32" t="inlineStr">
        <is>
          <t>(467) 382-5349</t>
        </is>
      </c>
      <c r="D14" s="41" t="n">
        <v>46169</v>
      </c>
      <c r="E14" s="32" t="inlineStr">
        <is>
          <t>11:00 AM</t>
        </is>
      </c>
      <c r="F14" s="32" t="inlineStr">
        <is>
          <t>Medium</t>
        </is>
      </c>
      <c r="G14" s="32" t="inlineStr">
        <is>
          <t>Phone</t>
        </is>
      </c>
      <c r="H14" s="32" t="inlineStr">
        <is>
          <t>AEP Check-in</t>
        </is>
      </c>
      <c r="I14" s="32" t="inlineStr">
        <is>
          <t>Sarah Mitchell</t>
        </is>
      </c>
      <c r="J14" s="32" t="inlineStr">
        <is>
          <t>Pending</t>
        </is>
      </c>
      <c r="K14" s="32" t="inlineStr"/>
      <c r="L14" s="41" t="inlineStr"/>
      <c r="M14" s="41" t="inlineStr"/>
      <c r="N14" s="41" t="inlineStr"/>
      <c r="O14" s="32" t="inlineStr"/>
      <c r="P14" s="32" t="inlineStr"/>
    </row>
    <row r="15">
      <c r="A15" s="123" t="n">
        <v>9</v>
      </c>
      <c r="B15" s="28" t="inlineStr">
        <is>
          <t>Barbara Scott</t>
        </is>
      </c>
      <c r="C15" s="28" t="inlineStr">
        <is>
          <t>(536) 890-9742</t>
        </is>
      </c>
      <c r="D15" s="39" t="n">
        <v>46176</v>
      </c>
      <c r="E15" s="28" t="inlineStr">
        <is>
          <t>09:15 PM</t>
        </is>
      </c>
      <c r="F15" s="28" t="inlineStr">
        <is>
          <t>High</t>
        </is>
      </c>
      <c r="G15" s="28" t="inlineStr">
        <is>
          <t>Phone</t>
        </is>
      </c>
      <c r="H15" s="28" t="inlineStr">
        <is>
          <t>Retention</t>
        </is>
      </c>
      <c r="I15" s="28" t="inlineStr">
        <is>
          <t>Sarah Mitchell</t>
        </is>
      </c>
      <c r="J15" s="28" t="inlineStr">
        <is>
          <t>In Progress</t>
        </is>
      </c>
      <c r="K15" s="28" t="inlineStr"/>
      <c r="L15" s="39" t="inlineStr"/>
      <c r="M15" s="39" t="inlineStr"/>
      <c r="N15" s="39" t="inlineStr"/>
      <c r="O15" s="28" t="inlineStr"/>
      <c r="P15" s="28" t="inlineStr">
        <is>
          <t>Client asked about dental benefits.</t>
        </is>
      </c>
    </row>
    <row r="16">
      <c r="A16" s="125" t="n">
        <v>10</v>
      </c>
      <c r="B16" s="32" t="inlineStr">
        <is>
          <t>Henry Johnson</t>
        </is>
      </c>
      <c r="C16" s="32" t="inlineStr">
        <is>
          <t>(799) 761-6327</t>
        </is>
      </c>
      <c r="D16" s="41" t="n">
        <v>46176</v>
      </c>
      <c r="E16" s="32" t="inlineStr">
        <is>
          <t>09:45 PM</t>
        </is>
      </c>
      <c r="F16" s="32" t="inlineStr">
        <is>
          <t>Medium</t>
        </is>
      </c>
      <c r="G16" s="32" t="inlineStr">
        <is>
          <t>Video</t>
        </is>
      </c>
      <c r="H16" s="32" t="inlineStr">
        <is>
          <t>AEP Check-in</t>
        </is>
      </c>
      <c r="I16" s="32" t="inlineStr">
        <is>
          <t>Sarah Mitchell</t>
        </is>
      </c>
      <c r="J16" s="32" t="inlineStr">
        <is>
          <t>In Progress</t>
        </is>
      </c>
      <c r="K16" s="32" t="inlineStr"/>
      <c r="L16" s="41" t="inlineStr"/>
      <c r="M16" s="41" t="inlineStr"/>
      <c r="N16" s="41" t="inlineStr"/>
      <c r="O16" s="32" t="inlineStr"/>
      <c r="P16" s="32" t="inlineStr">
        <is>
          <t>Interested in DSNP.</t>
        </is>
      </c>
    </row>
    <row r="17">
      <c r="A17" s="123" t="n">
        <v>11</v>
      </c>
      <c r="B17" s="28" t="inlineStr">
        <is>
          <t>Ralph Garcia</t>
        </is>
      </c>
      <c r="C17" s="28" t="inlineStr">
        <is>
          <t>(522) 458-6296</t>
        </is>
      </c>
      <c r="D17" s="39" t="n">
        <v>46176</v>
      </c>
      <c r="E17" s="28" t="inlineStr">
        <is>
          <t>08:30 PM</t>
        </is>
      </c>
      <c r="F17" s="28" t="inlineStr">
        <is>
          <t>Medium</t>
        </is>
      </c>
      <c r="G17" s="28" t="inlineStr">
        <is>
          <t>Video</t>
        </is>
      </c>
      <c r="H17" s="28" t="inlineStr">
        <is>
          <t>SEP Follow-Up</t>
        </is>
      </c>
      <c r="I17" s="28" t="inlineStr">
        <is>
          <t>Sarah Mitchell</t>
        </is>
      </c>
      <c r="J17" s="28" t="inlineStr">
        <is>
          <t>In Progress</t>
        </is>
      </c>
      <c r="K17" s="28" t="inlineStr"/>
      <c r="L17" s="39" t="inlineStr"/>
      <c r="M17" s="39" t="inlineStr"/>
      <c r="N17" s="39" t="inlineStr"/>
      <c r="O17" s="28" t="inlineStr"/>
      <c r="P17" s="28" t="inlineStr">
        <is>
          <t>Needs SOA signed.</t>
        </is>
      </c>
    </row>
    <row r="18">
      <c r="A18" s="125" t="n">
        <v>12</v>
      </c>
      <c r="B18" s="32" t="inlineStr">
        <is>
          <t>Ralph Walker</t>
        </is>
      </c>
      <c r="C18" s="32" t="inlineStr">
        <is>
          <t>(446) 907-8800</t>
        </is>
      </c>
      <c r="D18" s="41" t="n">
        <v>46176</v>
      </c>
      <c r="E18" s="32" t="inlineStr">
        <is>
          <t>09:30 PM</t>
        </is>
      </c>
      <c r="F18" s="32" t="inlineStr">
        <is>
          <t>Medium</t>
        </is>
      </c>
      <c r="G18" s="32" t="inlineStr">
        <is>
          <t>Email</t>
        </is>
      </c>
      <c r="H18" s="32" t="inlineStr">
        <is>
          <t>SEP Follow-Up</t>
        </is>
      </c>
      <c r="I18" s="32" t="inlineStr">
        <is>
          <t>Sarah Mitchell</t>
        </is>
      </c>
      <c r="J18" s="32" t="inlineStr">
        <is>
          <t>In Progress</t>
        </is>
      </c>
      <c r="K18" s="32" t="inlineStr"/>
      <c r="L18" s="41" t="inlineStr"/>
      <c r="M18" s="41" t="inlineStr"/>
      <c r="N18" s="41" t="inlineStr"/>
      <c r="O18" s="32" t="inlineStr"/>
      <c r="P18" s="32" t="inlineStr">
        <is>
          <t>Client asked about dental benefits.</t>
        </is>
      </c>
    </row>
    <row r="19">
      <c r="A19" s="123" t="n">
        <v>13</v>
      </c>
      <c r="B19" s="28" t="inlineStr">
        <is>
          <t>Harold Torres</t>
        </is>
      </c>
      <c r="C19" s="28" t="inlineStr">
        <is>
          <t>(467) 382-5349</t>
        </is>
      </c>
      <c r="D19" s="39" t="n">
        <v>46193</v>
      </c>
      <c r="E19" s="28" t="inlineStr">
        <is>
          <t>11:45 AM</t>
        </is>
      </c>
      <c r="F19" s="28" t="inlineStr">
        <is>
          <t>Low</t>
        </is>
      </c>
      <c r="G19" s="28" t="inlineStr">
        <is>
          <t>Video</t>
        </is>
      </c>
      <c r="H19" s="28" t="inlineStr">
        <is>
          <t>Annual Review</t>
        </is>
      </c>
      <c r="I19" s="28" t="inlineStr">
        <is>
          <t>Sarah Mitchell</t>
        </is>
      </c>
      <c r="J19" s="28" t="inlineStr">
        <is>
          <t>Pending</t>
        </is>
      </c>
      <c r="K19" s="28" t="inlineStr"/>
      <c r="L19" s="39" t="inlineStr"/>
      <c r="M19" s="39" t="inlineStr"/>
      <c r="N19" s="39" t="inlineStr"/>
      <c r="O19" s="28" t="inlineStr"/>
      <c r="P19" s="28" t="inlineStr">
        <is>
          <t>Moving next month - SEP opportunity.</t>
        </is>
      </c>
    </row>
    <row r="20">
      <c r="A20" s="125" t="n">
        <v>14</v>
      </c>
      <c r="B20" s="32" t="inlineStr">
        <is>
          <t>Harold Torres</t>
        </is>
      </c>
      <c r="C20" s="32" t="inlineStr">
        <is>
          <t>(467) 382-5349</t>
        </is>
      </c>
      <c r="D20" s="41" t="n">
        <v>46197</v>
      </c>
      <c r="E20" s="32" t="inlineStr">
        <is>
          <t>09:15 PM</t>
        </is>
      </c>
      <c r="F20" s="32" t="inlineStr">
        <is>
          <t>Medium</t>
        </is>
      </c>
      <c r="G20" s="32" t="inlineStr">
        <is>
          <t>Phone</t>
        </is>
      </c>
      <c r="H20" s="32" t="inlineStr">
        <is>
          <t>Retention</t>
        </is>
      </c>
      <c r="I20" s="32" t="inlineStr">
        <is>
          <t>Sarah Mitchell</t>
        </is>
      </c>
      <c r="J20" s="32" t="inlineStr">
        <is>
          <t>Pending</t>
        </is>
      </c>
      <c r="K20" s="32" t="inlineStr"/>
      <c r="L20" s="41" t="inlineStr"/>
      <c r="M20" s="41" t="inlineStr"/>
      <c r="N20" s="41" t="inlineStr"/>
      <c r="O20" s="32" t="inlineStr"/>
      <c r="P20" s="32" t="inlineStr">
        <is>
          <t>Needs SOA signed.</t>
        </is>
      </c>
    </row>
    <row r="21">
      <c r="A21" s="123" t="n">
        <v>15</v>
      </c>
      <c r="B21" s="28" t="inlineStr">
        <is>
          <t>Ethel Green</t>
        </is>
      </c>
      <c r="C21" s="28" t="inlineStr">
        <is>
          <t>(483) 941-9595</t>
        </is>
      </c>
      <c r="D21" s="39" t="n">
        <v>46188</v>
      </c>
      <c r="E21" s="28" t="inlineStr">
        <is>
          <t>08:45 PM</t>
        </is>
      </c>
      <c r="F21" s="28" t="inlineStr">
        <is>
          <t>Medium</t>
        </is>
      </c>
      <c r="G21" s="28" t="inlineStr">
        <is>
          <t>Video</t>
        </is>
      </c>
      <c r="H21" s="28" t="inlineStr">
        <is>
          <t>Retention</t>
        </is>
      </c>
      <c r="I21" s="28" t="inlineStr">
        <is>
          <t>Sarah Mitchell</t>
        </is>
      </c>
      <c r="J21" s="28" t="inlineStr">
        <is>
          <t>Pending</t>
        </is>
      </c>
      <c r="K21" s="28" t="inlineStr"/>
      <c r="L21" s="39" t="inlineStr"/>
      <c r="M21" s="39" t="inlineStr"/>
      <c r="N21" s="39" t="inlineStr"/>
      <c r="O21" s="28" t="inlineStr"/>
      <c r="P21" s="28" t="inlineStr"/>
    </row>
    <row r="22">
      <c r="A22" s="125" t="n">
        <v>16</v>
      </c>
      <c r="B22" s="32" t="inlineStr">
        <is>
          <t>Marie Perez</t>
        </is>
      </c>
      <c r="C22" s="32" t="inlineStr">
        <is>
          <t>(529) 393-4912</t>
        </is>
      </c>
      <c r="D22" s="41" t="n">
        <v>46191</v>
      </c>
      <c r="E22" s="32" t="inlineStr">
        <is>
          <t>11:15 PM</t>
        </is>
      </c>
      <c r="F22" s="32" t="inlineStr">
        <is>
          <t>Medium</t>
        </is>
      </c>
      <c r="G22" s="32" t="inlineStr">
        <is>
          <t>Phone</t>
        </is>
      </c>
      <c r="H22" s="32" t="inlineStr">
        <is>
          <t>Welcome Call</t>
        </is>
      </c>
      <c r="I22" s="32" t="inlineStr">
        <is>
          <t>Sarah Mitchell</t>
        </is>
      </c>
      <c r="J22" s="32" t="inlineStr">
        <is>
          <t>Pending</t>
        </is>
      </c>
      <c r="K22" s="32" t="inlineStr"/>
      <c r="L22" s="41" t="inlineStr"/>
      <c r="M22" s="41" t="inlineStr"/>
      <c r="N22" s="41" t="inlineStr"/>
      <c r="O22" s="32" t="inlineStr"/>
      <c r="P22" s="32" t="inlineStr">
        <is>
          <t>Compare Humana vs UHC.</t>
        </is>
      </c>
    </row>
    <row r="23">
      <c r="A23" s="123" t="n">
        <v>17</v>
      </c>
      <c r="B23" s="28" t="inlineStr">
        <is>
          <t>Frances Ramirez</t>
        </is>
      </c>
      <c r="C23" s="28" t="inlineStr">
        <is>
          <t>(645) 380-9548</t>
        </is>
      </c>
      <c r="D23" s="39" t="n">
        <v>46194</v>
      </c>
      <c r="E23" s="28" t="inlineStr">
        <is>
          <t>10:15 AM</t>
        </is>
      </c>
      <c r="F23" s="28" t="inlineStr">
        <is>
          <t>Medium</t>
        </is>
      </c>
      <c r="G23" s="28" t="inlineStr">
        <is>
          <t>Video</t>
        </is>
      </c>
      <c r="H23" s="28" t="inlineStr">
        <is>
          <t>Callback</t>
        </is>
      </c>
      <c r="I23" s="28" t="inlineStr">
        <is>
          <t>Sarah Mitchell</t>
        </is>
      </c>
      <c r="J23" s="28" t="inlineStr">
        <is>
          <t>Pending</t>
        </is>
      </c>
      <c r="K23" s="28" t="inlineStr"/>
      <c r="L23" s="39" t="inlineStr"/>
      <c r="M23" s="39" t="inlineStr"/>
      <c r="N23" s="39" t="inlineStr"/>
      <c r="O23" s="28" t="inlineStr"/>
      <c r="P23" s="28" t="inlineStr">
        <is>
          <t>Client asked about dental benefits.</t>
        </is>
      </c>
    </row>
    <row r="24">
      <c r="A24" s="125" t="n">
        <v>18</v>
      </c>
      <c r="B24" s="32" t="inlineStr">
        <is>
          <t>Carol King</t>
        </is>
      </c>
      <c r="C24" s="32" t="inlineStr">
        <is>
          <t>(720) 282-4044</t>
        </is>
      </c>
      <c r="D24" s="41" t="n">
        <v>46188</v>
      </c>
      <c r="E24" s="32" t="inlineStr">
        <is>
          <t>08:45 AM</t>
        </is>
      </c>
      <c r="F24" s="32" t="inlineStr">
        <is>
          <t>Low</t>
        </is>
      </c>
      <c r="G24" s="32" t="inlineStr">
        <is>
          <t>Video</t>
        </is>
      </c>
      <c r="H24" s="32" t="inlineStr">
        <is>
          <t>Annual Review</t>
        </is>
      </c>
      <c r="I24" s="32" t="inlineStr">
        <is>
          <t>Sarah Mitchell</t>
        </is>
      </c>
      <c r="J24" s="32" t="inlineStr">
        <is>
          <t>Pending</t>
        </is>
      </c>
      <c r="K24" s="32" t="inlineStr"/>
      <c r="L24" s="41" t="inlineStr"/>
      <c r="M24" s="41" t="inlineStr"/>
      <c r="N24" s="41" t="inlineStr"/>
      <c r="O24" s="32" t="inlineStr"/>
      <c r="P24" s="32" t="inlineStr">
        <is>
          <t>Client asked about dental benefits.</t>
        </is>
      </c>
    </row>
    <row r="25">
      <c r="A25" s="123" t="n">
        <v>19</v>
      </c>
      <c r="B25" s="28" t="inlineStr">
        <is>
          <t>Carol White</t>
        </is>
      </c>
      <c r="C25" s="28" t="inlineStr">
        <is>
          <t>(625) 263-4388</t>
        </is>
      </c>
      <c r="D25" s="39" t="n">
        <v>46178</v>
      </c>
      <c r="E25" s="28" t="inlineStr">
        <is>
          <t>11:30 PM</t>
        </is>
      </c>
      <c r="F25" s="28" t="inlineStr">
        <is>
          <t>Low</t>
        </is>
      </c>
      <c r="G25" s="28" t="inlineStr">
        <is>
          <t>Phone</t>
        </is>
      </c>
      <c r="H25" s="28" t="inlineStr">
        <is>
          <t>Annual Review</t>
        </is>
      </c>
      <c r="I25" s="28" t="inlineStr">
        <is>
          <t>Sarah Mitchell</t>
        </is>
      </c>
      <c r="J25" s="28" t="inlineStr">
        <is>
          <t>Pending</t>
        </is>
      </c>
      <c r="K25" s="28" t="inlineStr"/>
      <c r="L25" s="39" t="inlineStr"/>
      <c r="M25" s="39" t="inlineStr"/>
      <c r="N25" s="39" t="inlineStr"/>
      <c r="O25" s="28" t="inlineStr"/>
      <c r="P25" s="28" t="inlineStr"/>
    </row>
    <row r="26">
      <c r="A26" s="125" t="n">
        <v>20</v>
      </c>
      <c r="B26" s="32" t="inlineStr">
        <is>
          <t>Carol King</t>
        </is>
      </c>
      <c r="C26" s="32" t="inlineStr">
        <is>
          <t>(720) 282-4044</t>
        </is>
      </c>
      <c r="D26" s="41" t="n">
        <v>46195</v>
      </c>
      <c r="E26" s="32" t="inlineStr">
        <is>
          <t>10:45 PM</t>
        </is>
      </c>
      <c r="F26" s="32" t="inlineStr">
        <is>
          <t>Medium</t>
        </is>
      </c>
      <c r="G26" s="32" t="inlineStr">
        <is>
          <t>Phone</t>
        </is>
      </c>
      <c r="H26" s="32" t="inlineStr">
        <is>
          <t>AEP Check-in</t>
        </is>
      </c>
      <c r="I26" s="32" t="inlineStr">
        <is>
          <t>Sarah Mitchell</t>
        </is>
      </c>
      <c r="J26" s="32" t="inlineStr">
        <is>
          <t>Pending</t>
        </is>
      </c>
      <c r="K26" s="32" t="inlineStr"/>
      <c r="L26" s="41" t="inlineStr"/>
      <c r="M26" s="41" t="inlineStr"/>
      <c r="N26" s="41" t="inlineStr"/>
      <c r="O26" s="32" t="inlineStr"/>
      <c r="P26" s="32" t="inlineStr">
        <is>
          <t>Compare Humana vs UHC.</t>
        </is>
      </c>
    </row>
    <row r="27">
      <c r="A27" s="123" t="n">
        <v>21</v>
      </c>
      <c r="B27" s="28" t="inlineStr">
        <is>
          <t>Rose Parker</t>
        </is>
      </c>
      <c r="C27" s="28" t="inlineStr">
        <is>
          <t>(403) 350-1400</t>
        </is>
      </c>
      <c r="D27" s="39" t="n">
        <v>46194</v>
      </c>
      <c r="E27" s="28" t="inlineStr">
        <is>
          <t>10:15 PM</t>
        </is>
      </c>
      <c r="F27" s="28" t="inlineStr">
        <is>
          <t>Medium</t>
        </is>
      </c>
      <c r="G27" s="28" t="inlineStr">
        <is>
          <t>Email</t>
        </is>
      </c>
      <c r="H27" s="28" t="inlineStr">
        <is>
          <t>Callback</t>
        </is>
      </c>
      <c r="I27" s="28" t="inlineStr">
        <is>
          <t>Sarah Mitchell</t>
        </is>
      </c>
      <c r="J27" s="28" t="inlineStr">
        <is>
          <t>Pending</t>
        </is>
      </c>
      <c r="K27" s="28" t="inlineStr"/>
      <c r="L27" s="39" t="inlineStr"/>
      <c r="M27" s="39" t="inlineStr"/>
      <c r="N27" s="39" t="inlineStr"/>
      <c r="O27" s="28" t="inlineStr"/>
      <c r="P27" s="28" t="inlineStr">
        <is>
          <t>Check formulary for Metformin.</t>
        </is>
      </c>
    </row>
    <row r="28">
      <c r="A28" s="125" t="n">
        <v>22</v>
      </c>
      <c r="B28" s="32" t="inlineStr">
        <is>
          <t>Frances Thompson</t>
        </is>
      </c>
      <c r="C28" s="32" t="inlineStr">
        <is>
          <t>(371) 820-2876</t>
        </is>
      </c>
      <c r="D28" s="41" t="n">
        <v>46180</v>
      </c>
      <c r="E28" s="32" t="inlineStr">
        <is>
          <t>09:45 AM</t>
        </is>
      </c>
      <c r="F28" s="32" t="inlineStr">
        <is>
          <t>Low</t>
        </is>
      </c>
      <c r="G28" s="32" t="inlineStr">
        <is>
          <t>Email</t>
        </is>
      </c>
      <c r="H28" s="32" t="inlineStr">
        <is>
          <t>SEP Follow-Up</t>
        </is>
      </c>
      <c r="I28" s="32" t="inlineStr">
        <is>
          <t>Sarah Mitchell</t>
        </is>
      </c>
      <c r="J28" s="32" t="inlineStr">
        <is>
          <t>Pending</t>
        </is>
      </c>
      <c r="K28" s="32" t="inlineStr"/>
      <c r="L28" s="41" t="inlineStr"/>
      <c r="M28" s="41" t="inlineStr"/>
      <c r="N28" s="41" t="inlineStr"/>
      <c r="O28" s="32" t="inlineStr"/>
      <c r="P28" s="32" t="inlineStr">
        <is>
          <t>Needs SOA signed.</t>
        </is>
      </c>
    </row>
    <row r="29">
      <c r="A29" s="123" t="n">
        <v>23</v>
      </c>
      <c r="B29" s="28" t="inlineStr">
        <is>
          <t>Mildred Lee</t>
        </is>
      </c>
      <c r="C29" s="28" t="inlineStr">
        <is>
          <t>(418) 718-5345</t>
        </is>
      </c>
      <c r="D29" s="39" t="n">
        <v>46187</v>
      </c>
      <c r="E29" s="28" t="inlineStr">
        <is>
          <t>09:45 PM</t>
        </is>
      </c>
      <c r="F29" s="28" t="inlineStr">
        <is>
          <t>High</t>
        </is>
      </c>
      <c r="G29" s="28" t="inlineStr">
        <is>
          <t>Email</t>
        </is>
      </c>
      <c r="H29" s="28" t="inlineStr">
        <is>
          <t>AEP Check-in</t>
        </is>
      </c>
      <c r="I29" s="28" t="inlineStr">
        <is>
          <t>Sarah Mitchell</t>
        </is>
      </c>
      <c r="J29" s="28" t="inlineStr">
        <is>
          <t>Pending</t>
        </is>
      </c>
      <c r="K29" s="28" t="inlineStr"/>
      <c r="L29" s="39" t="inlineStr"/>
      <c r="M29" s="39" t="inlineStr"/>
      <c r="N29" s="39" t="inlineStr"/>
      <c r="O29" s="28" t="inlineStr"/>
      <c r="P29" s="28" t="inlineStr">
        <is>
          <t>Moving next month - SEP opportunity.</t>
        </is>
      </c>
    </row>
    <row r="30">
      <c r="A30" s="125" t="n">
        <v>24</v>
      </c>
      <c r="B30" s="32" t="inlineStr">
        <is>
          <t>Ralph Garcia</t>
        </is>
      </c>
      <c r="C30" s="32" t="inlineStr">
        <is>
          <t>(522) 458-6296</t>
        </is>
      </c>
      <c r="D30" s="41" t="n">
        <v>46179</v>
      </c>
      <c r="E30" s="32" t="inlineStr">
        <is>
          <t>11:30 AM</t>
        </is>
      </c>
      <c r="F30" s="32" t="inlineStr">
        <is>
          <t>High</t>
        </is>
      </c>
      <c r="G30" s="32" t="inlineStr">
        <is>
          <t>Email</t>
        </is>
      </c>
      <c r="H30" s="32" t="inlineStr">
        <is>
          <t>Retention</t>
        </is>
      </c>
      <c r="I30" s="32" t="inlineStr">
        <is>
          <t>Sarah Mitchell</t>
        </is>
      </c>
      <c r="J30" s="32" t="inlineStr">
        <is>
          <t>Pending</t>
        </is>
      </c>
      <c r="K30" s="32" t="inlineStr"/>
      <c r="L30" s="41" t="inlineStr"/>
      <c r="M30" s="41" t="inlineStr"/>
      <c r="N30" s="41" t="inlineStr"/>
      <c r="O30" s="32" t="inlineStr"/>
      <c r="P30" s="32" t="inlineStr"/>
    </row>
    <row r="31">
      <c r="A31" s="123" t="n">
        <v>25</v>
      </c>
      <c r="B31" s="28" t="inlineStr">
        <is>
          <t>Barbara Parker</t>
        </is>
      </c>
      <c r="C31" s="28" t="inlineStr">
        <is>
          <t>(246) 238-5986</t>
        </is>
      </c>
      <c r="D31" s="39" t="n">
        <v>46179</v>
      </c>
      <c r="E31" s="28" t="inlineStr">
        <is>
          <t>11:30 AM</t>
        </is>
      </c>
      <c r="F31" s="28" t="inlineStr">
        <is>
          <t>Medium</t>
        </is>
      </c>
      <c r="G31" s="28" t="inlineStr">
        <is>
          <t>Video</t>
        </is>
      </c>
      <c r="H31" s="28" t="inlineStr">
        <is>
          <t>Annual Review</t>
        </is>
      </c>
      <c r="I31" s="28" t="inlineStr">
        <is>
          <t>Sarah Mitchell</t>
        </is>
      </c>
      <c r="J31" s="28" t="inlineStr">
        <is>
          <t>Pending</t>
        </is>
      </c>
      <c r="K31" s="28" t="inlineStr"/>
      <c r="L31" s="39" t="inlineStr"/>
      <c r="M31" s="39" t="inlineStr"/>
      <c r="N31" s="39" t="inlineStr"/>
      <c r="O31" s="28" t="inlineStr"/>
      <c r="P31" s="28" t="inlineStr">
        <is>
          <t>Compare Humana vs UHC.</t>
        </is>
      </c>
    </row>
    <row r="32">
      <c r="A32" s="125" t="n">
        <v>26</v>
      </c>
      <c r="B32" s="32" t="inlineStr">
        <is>
          <t>Barbara Scott</t>
        </is>
      </c>
      <c r="C32" s="32" t="inlineStr">
        <is>
          <t>(536) 890-9742</t>
        </is>
      </c>
      <c r="D32" s="41" t="n">
        <v>46187</v>
      </c>
      <c r="E32" s="32" t="inlineStr">
        <is>
          <t>10:30 AM</t>
        </is>
      </c>
      <c r="F32" s="32" t="inlineStr">
        <is>
          <t>Medium</t>
        </is>
      </c>
      <c r="G32" s="32" t="inlineStr">
        <is>
          <t>Phone</t>
        </is>
      </c>
      <c r="H32" s="32" t="inlineStr">
        <is>
          <t>AEP Check-in</t>
        </is>
      </c>
      <c r="I32" s="32" t="inlineStr">
        <is>
          <t>Sarah Mitchell</t>
        </is>
      </c>
      <c r="J32" s="32" t="inlineStr">
        <is>
          <t>Pending</t>
        </is>
      </c>
      <c r="K32" s="32" t="inlineStr"/>
      <c r="L32" s="41" t="inlineStr"/>
      <c r="M32" s="41" t="inlineStr"/>
      <c r="N32" s="41" t="inlineStr"/>
      <c r="O32" s="32" t="inlineStr"/>
      <c r="P32" s="32" t="inlineStr"/>
    </row>
    <row r="33">
      <c r="A33" s="123" t="n">
        <v>27</v>
      </c>
      <c r="B33" s="28" t="inlineStr">
        <is>
          <t>Betty Evans</t>
        </is>
      </c>
      <c r="C33" s="28" t="inlineStr">
        <is>
          <t>(275) 790-1878</t>
        </is>
      </c>
      <c r="D33" s="39" t="n">
        <v>46178</v>
      </c>
      <c r="E33" s="28" t="inlineStr">
        <is>
          <t>08:45 PM</t>
        </is>
      </c>
      <c r="F33" s="28" t="inlineStr">
        <is>
          <t>Low</t>
        </is>
      </c>
      <c r="G33" s="28" t="inlineStr">
        <is>
          <t>Phone</t>
        </is>
      </c>
      <c r="H33" s="28" t="inlineStr">
        <is>
          <t>Welcome Call</t>
        </is>
      </c>
      <c r="I33" s="28" t="inlineStr">
        <is>
          <t>Sarah Mitchell</t>
        </is>
      </c>
      <c r="J33" s="28" t="inlineStr">
        <is>
          <t>Pending</t>
        </is>
      </c>
      <c r="K33" s="28" t="inlineStr"/>
      <c r="L33" s="39" t="inlineStr"/>
      <c r="M33" s="39" t="inlineStr"/>
      <c r="N33" s="39" t="inlineStr"/>
      <c r="O33" s="28" t="inlineStr"/>
      <c r="P33" s="28" t="inlineStr"/>
    </row>
    <row r="34">
      <c r="A34" s="125" t="n">
        <v>28</v>
      </c>
      <c r="B34" s="32" t="inlineStr">
        <is>
          <t>Gerald Collins</t>
        </is>
      </c>
      <c r="C34" s="32" t="inlineStr">
        <is>
          <t>(874) 605-5497</t>
        </is>
      </c>
      <c r="D34" s="41" t="n">
        <v>46190</v>
      </c>
      <c r="E34" s="32" t="inlineStr">
        <is>
          <t>09:15 AM</t>
        </is>
      </c>
      <c r="F34" s="32" t="inlineStr">
        <is>
          <t>Low</t>
        </is>
      </c>
      <c r="G34" s="32" t="inlineStr">
        <is>
          <t>Email</t>
        </is>
      </c>
      <c r="H34" s="32" t="inlineStr">
        <is>
          <t>Callback</t>
        </is>
      </c>
      <c r="I34" s="32" t="inlineStr">
        <is>
          <t>Sarah Mitchell</t>
        </is>
      </c>
      <c r="J34" s="32" t="inlineStr">
        <is>
          <t>Pending</t>
        </is>
      </c>
      <c r="K34" s="32" t="inlineStr"/>
      <c r="L34" s="41" t="inlineStr"/>
      <c r="M34" s="41" t="inlineStr"/>
      <c r="N34" s="41" t="inlineStr"/>
      <c r="O34" s="32" t="inlineStr"/>
      <c r="P34" s="32" t="inlineStr">
        <is>
          <t>Needs SOA signed.</t>
        </is>
      </c>
    </row>
    <row r="35">
      <c r="A35" s="123" t="n">
        <v>29</v>
      </c>
      <c r="B35" s="28" t="inlineStr">
        <is>
          <t>Frances Thompson</t>
        </is>
      </c>
      <c r="C35" s="28" t="inlineStr">
        <is>
          <t>(371) 820-2876</t>
        </is>
      </c>
      <c r="D35" s="39" t="n">
        <v>46159</v>
      </c>
      <c r="E35" s="28" t="inlineStr">
        <is>
          <t>10:15 PM</t>
        </is>
      </c>
      <c r="F35" s="28" t="inlineStr">
        <is>
          <t>Low</t>
        </is>
      </c>
      <c r="G35" s="28" t="inlineStr">
        <is>
          <t>Email</t>
        </is>
      </c>
      <c r="H35" s="28" t="inlineStr">
        <is>
          <t>Callback</t>
        </is>
      </c>
      <c r="I35" s="28" t="inlineStr">
        <is>
          <t>Sarah Mitchell</t>
        </is>
      </c>
      <c r="J35" s="28" t="inlineStr">
        <is>
          <t>Completed</t>
        </is>
      </c>
      <c r="K35" s="28" t="inlineStr">
        <is>
          <t>Enrolled</t>
        </is>
      </c>
      <c r="L35" s="39" t="n">
        <v>46152</v>
      </c>
      <c r="M35" s="39" t="inlineStr"/>
      <c r="N35" s="39" t="inlineStr"/>
      <c r="O35" s="28" t="inlineStr"/>
      <c r="P35" s="28" t="inlineStr">
        <is>
          <t>Compare Humana vs UHC.</t>
        </is>
      </c>
    </row>
    <row r="36">
      <c r="A36" s="125" t="n">
        <v>30</v>
      </c>
      <c r="B36" s="32" t="inlineStr">
        <is>
          <t>Barbara Scott</t>
        </is>
      </c>
      <c r="C36" s="32" t="inlineStr">
        <is>
          <t>(536) 890-9742</t>
        </is>
      </c>
      <c r="D36" s="41" t="n">
        <v>46169</v>
      </c>
      <c r="E36" s="32" t="inlineStr">
        <is>
          <t>09:45 PM</t>
        </is>
      </c>
      <c r="F36" s="32" t="inlineStr">
        <is>
          <t>High</t>
        </is>
      </c>
      <c r="G36" s="32" t="inlineStr">
        <is>
          <t>Phone</t>
        </is>
      </c>
      <c r="H36" s="32" t="inlineStr">
        <is>
          <t>Welcome Call</t>
        </is>
      </c>
      <c r="I36" s="32" t="inlineStr">
        <is>
          <t>Sarah Mitchell</t>
        </is>
      </c>
      <c r="J36" s="32" t="inlineStr">
        <is>
          <t>Completed</t>
        </is>
      </c>
      <c r="K36" s="32" t="inlineStr">
        <is>
          <t>Enrolled</t>
        </is>
      </c>
      <c r="L36" s="41" t="n">
        <v>46159</v>
      </c>
      <c r="M36" s="41" t="inlineStr"/>
      <c r="N36" s="41" t="inlineStr"/>
      <c r="O36" s="32" t="inlineStr"/>
      <c r="P36" s="32" t="inlineStr"/>
    </row>
    <row r="37">
      <c r="A37" s="123" t="n">
        <v>31</v>
      </c>
      <c r="B37" s="28" t="inlineStr">
        <is>
          <t>Lillian Davis</t>
        </is>
      </c>
      <c r="C37" s="28" t="inlineStr">
        <is>
          <t>(438) 717-1434</t>
        </is>
      </c>
      <c r="D37" s="39" t="n">
        <v>46123</v>
      </c>
      <c r="E37" s="28" t="inlineStr">
        <is>
          <t>11:15 PM</t>
        </is>
      </c>
      <c r="F37" s="28" t="inlineStr">
        <is>
          <t>Low</t>
        </is>
      </c>
      <c r="G37" s="28" t="inlineStr">
        <is>
          <t>Phone</t>
        </is>
      </c>
      <c r="H37" s="28" t="inlineStr">
        <is>
          <t>Callback</t>
        </is>
      </c>
      <c r="I37" s="28" t="inlineStr">
        <is>
          <t>Sarah Mitchell</t>
        </is>
      </c>
      <c r="J37" s="28" t="inlineStr">
        <is>
          <t>Completed</t>
        </is>
      </c>
      <c r="K37" s="28" t="inlineStr">
        <is>
          <t>Enrolled</t>
        </is>
      </c>
      <c r="L37" s="39" t="n">
        <v>46163</v>
      </c>
      <c r="M37" s="39" t="inlineStr"/>
      <c r="N37" s="39" t="inlineStr"/>
      <c r="O37" s="28" t="inlineStr"/>
      <c r="P37" s="28" t="inlineStr">
        <is>
          <t>Client asked about dental benefits.</t>
        </is>
      </c>
    </row>
    <row r="38">
      <c r="A38" s="125" t="n">
        <v>32</v>
      </c>
      <c r="B38" s="32" t="inlineStr">
        <is>
          <t>Marie Green</t>
        </is>
      </c>
      <c r="C38" s="32" t="inlineStr">
        <is>
          <t>(485) 673-5092</t>
        </is>
      </c>
      <c r="D38" s="41" t="n">
        <v>46119</v>
      </c>
      <c r="E38" s="32" t="inlineStr">
        <is>
          <t>09:45 AM</t>
        </is>
      </c>
      <c r="F38" s="32" t="inlineStr">
        <is>
          <t>Medium</t>
        </is>
      </c>
      <c r="G38" s="32" t="inlineStr">
        <is>
          <t>Phone</t>
        </is>
      </c>
      <c r="H38" s="32" t="inlineStr">
        <is>
          <t>Callback</t>
        </is>
      </c>
      <c r="I38" s="32" t="inlineStr">
        <is>
          <t>Sarah Mitchell</t>
        </is>
      </c>
      <c r="J38" s="32" t="inlineStr">
        <is>
          <t>Completed</t>
        </is>
      </c>
      <c r="K38" s="32" t="inlineStr">
        <is>
          <t>Rescheduled</t>
        </is>
      </c>
      <c r="L38" s="41" t="n">
        <v>46155</v>
      </c>
      <c r="M38" s="41" t="inlineStr"/>
      <c r="N38" s="41" t="inlineStr"/>
      <c r="O38" s="32" t="inlineStr"/>
      <c r="P38" s="32" t="inlineStr">
        <is>
          <t>Needs SOA signed.</t>
        </is>
      </c>
    </row>
    <row r="39">
      <c r="A39" s="123" t="n">
        <v>33</v>
      </c>
      <c r="B39" s="28" t="inlineStr">
        <is>
          <t>Arthur Murphy</t>
        </is>
      </c>
      <c r="C39" s="28" t="inlineStr">
        <is>
          <t>(780) 280-2403</t>
        </is>
      </c>
      <c r="D39" s="39" t="n">
        <v>46136</v>
      </c>
      <c r="E39" s="28" t="inlineStr">
        <is>
          <t>11:30 AM</t>
        </is>
      </c>
      <c r="F39" s="28" t="inlineStr">
        <is>
          <t>Medium</t>
        </is>
      </c>
      <c r="G39" s="28" t="inlineStr">
        <is>
          <t>Phone</t>
        </is>
      </c>
      <c r="H39" s="28" t="inlineStr">
        <is>
          <t>SEP Follow-Up</t>
        </is>
      </c>
      <c r="I39" s="28" t="inlineStr">
        <is>
          <t>Sarah Mitchell</t>
        </is>
      </c>
      <c r="J39" s="28" t="inlineStr">
        <is>
          <t>Completed</t>
        </is>
      </c>
      <c r="K39" s="28" t="inlineStr">
        <is>
          <t>Needs More Info</t>
        </is>
      </c>
      <c r="L39" s="39" t="n">
        <v>46146</v>
      </c>
      <c r="M39" s="39" t="inlineStr"/>
      <c r="N39" s="39" t="inlineStr"/>
      <c r="O39" s="28" t="inlineStr"/>
      <c r="P39" s="28" t="inlineStr">
        <is>
          <t>Moving next month - SEP opportunity.</t>
        </is>
      </c>
    </row>
    <row r="40">
      <c r="A40" s="125" t="n">
        <v>34</v>
      </c>
      <c r="B40" s="32" t="inlineStr">
        <is>
          <t>Rose Moore</t>
        </is>
      </c>
      <c r="C40" s="32" t="inlineStr">
        <is>
          <t>(824) 591-4945</t>
        </is>
      </c>
      <c r="D40" s="41" t="n">
        <v>46169</v>
      </c>
      <c r="E40" s="32" t="inlineStr">
        <is>
          <t>08:45 PM</t>
        </is>
      </c>
      <c r="F40" s="32" t="inlineStr">
        <is>
          <t>High</t>
        </is>
      </c>
      <c r="G40" s="32" t="inlineStr">
        <is>
          <t>Video</t>
        </is>
      </c>
      <c r="H40" s="32" t="inlineStr">
        <is>
          <t>AEP Check-in</t>
        </is>
      </c>
      <c r="I40" s="32" t="inlineStr">
        <is>
          <t>Sarah Mitchell</t>
        </is>
      </c>
      <c r="J40" s="32" t="inlineStr">
        <is>
          <t>Completed</t>
        </is>
      </c>
      <c r="K40" s="32" t="inlineStr">
        <is>
          <t>Needs More Info</t>
        </is>
      </c>
      <c r="L40" s="41" t="n">
        <v>46165</v>
      </c>
      <c r="M40" s="41" t="inlineStr"/>
      <c r="N40" s="41" t="inlineStr"/>
      <c r="O40" s="32" t="inlineStr"/>
      <c r="P40" s="32" t="inlineStr">
        <is>
          <t>Needs SOA signed.</t>
        </is>
      </c>
    </row>
    <row r="41">
      <c r="A41" s="123" t="n">
        <v>35</v>
      </c>
      <c r="B41" s="28" t="inlineStr">
        <is>
          <t>Carol White</t>
        </is>
      </c>
      <c r="C41" s="28" t="inlineStr">
        <is>
          <t>(625) 263-4388</t>
        </is>
      </c>
      <c r="D41" s="39" t="n">
        <v>46160</v>
      </c>
      <c r="E41" s="28" t="inlineStr">
        <is>
          <t>10:00 AM</t>
        </is>
      </c>
      <c r="F41" s="28" t="inlineStr">
        <is>
          <t>Medium</t>
        </is>
      </c>
      <c r="G41" s="28" t="inlineStr">
        <is>
          <t>Email</t>
        </is>
      </c>
      <c r="H41" s="28" t="inlineStr">
        <is>
          <t>Annual Review</t>
        </is>
      </c>
      <c r="I41" s="28" t="inlineStr">
        <is>
          <t>Sarah Mitchell</t>
        </is>
      </c>
      <c r="J41" s="28" t="inlineStr">
        <is>
          <t>Completed</t>
        </is>
      </c>
      <c r="K41" s="28" t="inlineStr"/>
      <c r="L41" s="39" t="n">
        <v>46169</v>
      </c>
      <c r="M41" s="39" t="inlineStr"/>
      <c r="N41" s="39" t="inlineStr"/>
      <c r="O41" s="28" t="inlineStr"/>
      <c r="P41" s="28" t="inlineStr">
        <is>
          <t>Compare Humana vs UHC.</t>
        </is>
      </c>
    </row>
    <row r="42">
      <c r="A42" s="125" t="n">
        <v>36</v>
      </c>
      <c r="B42" s="32" t="inlineStr">
        <is>
          <t>Ernest Wilson</t>
        </is>
      </c>
      <c r="C42" s="32" t="inlineStr">
        <is>
          <t>(316) 672-2924</t>
        </is>
      </c>
      <c r="D42" s="41" t="n">
        <v>46125</v>
      </c>
      <c r="E42" s="32" t="inlineStr">
        <is>
          <t>11:45 PM</t>
        </is>
      </c>
      <c r="F42" s="32" t="inlineStr">
        <is>
          <t>Medium</t>
        </is>
      </c>
      <c r="G42" s="32" t="inlineStr">
        <is>
          <t>Video</t>
        </is>
      </c>
      <c r="H42" s="32" t="inlineStr">
        <is>
          <t>Annual Review</t>
        </is>
      </c>
      <c r="I42" s="32" t="inlineStr">
        <is>
          <t>Sarah Mitchell</t>
        </is>
      </c>
      <c r="J42" s="32" t="inlineStr">
        <is>
          <t>Completed</t>
        </is>
      </c>
      <c r="K42" s="32" t="inlineStr">
        <is>
          <t>Needs More Info</t>
        </is>
      </c>
      <c r="L42" s="41" t="n">
        <v>46155</v>
      </c>
      <c r="M42" s="41" t="inlineStr"/>
      <c r="N42" s="41" t="inlineStr"/>
      <c r="O42" s="32" t="inlineStr"/>
      <c r="P42" s="32" t="inlineStr">
        <is>
          <t>Client asked about dental benefits.</t>
        </is>
      </c>
    </row>
    <row r="43">
      <c r="A43" s="123" t="n">
        <v>37</v>
      </c>
      <c r="B43" s="28" t="inlineStr">
        <is>
          <t>Frank Taylor</t>
        </is>
      </c>
      <c r="C43" s="28" t="inlineStr">
        <is>
          <t>(329) 959-7897</t>
        </is>
      </c>
      <c r="D43" s="39" t="n">
        <v>46116</v>
      </c>
      <c r="E43" s="28" t="inlineStr">
        <is>
          <t>09:45 AM</t>
        </is>
      </c>
      <c r="F43" s="28" t="inlineStr">
        <is>
          <t>Low</t>
        </is>
      </c>
      <c r="G43" s="28" t="inlineStr">
        <is>
          <t>Video</t>
        </is>
      </c>
      <c r="H43" s="28" t="inlineStr">
        <is>
          <t>Callback</t>
        </is>
      </c>
      <c r="I43" s="28" t="inlineStr">
        <is>
          <t>Sarah Mitchell</t>
        </is>
      </c>
      <c r="J43" s="28" t="inlineStr">
        <is>
          <t>Completed</t>
        </is>
      </c>
      <c r="K43" s="28" t="inlineStr">
        <is>
          <t>Rescheduled</t>
        </is>
      </c>
      <c r="L43" s="39" t="n">
        <v>46164</v>
      </c>
      <c r="M43" s="39" t="inlineStr"/>
      <c r="N43" s="39" t="inlineStr"/>
      <c r="O43" s="28" t="inlineStr"/>
      <c r="P43" s="28" t="inlineStr">
        <is>
          <t>Needs SOA signed.</t>
        </is>
      </c>
    </row>
    <row r="44">
      <c r="A44" s="125" t="n">
        <v>38</v>
      </c>
      <c r="B44" s="32" t="inlineStr">
        <is>
          <t>Margaret Robinson</t>
        </is>
      </c>
      <c r="C44" s="32" t="inlineStr">
        <is>
          <t>(463) 693-5835</t>
        </is>
      </c>
      <c r="D44" s="41" t="n">
        <v>46171</v>
      </c>
      <c r="E44" s="32" t="inlineStr">
        <is>
          <t>10:15 PM</t>
        </is>
      </c>
      <c r="F44" s="32" t="inlineStr">
        <is>
          <t>High</t>
        </is>
      </c>
      <c r="G44" s="32" t="inlineStr">
        <is>
          <t>Phone</t>
        </is>
      </c>
      <c r="H44" s="32" t="inlineStr">
        <is>
          <t>Callback</t>
        </is>
      </c>
      <c r="I44" s="32" t="inlineStr">
        <is>
          <t>Sarah Mitchell</t>
        </is>
      </c>
      <c r="J44" s="32" t="inlineStr">
        <is>
          <t>Completed</t>
        </is>
      </c>
      <c r="K44" s="32" t="inlineStr">
        <is>
          <t>Enrolled</t>
        </is>
      </c>
      <c r="L44" s="41" t="n">
        <v>46150</v>
      </c>
      <c r="M44" s="41" t="inlineStr"/>
      <c r="N44" s="41" t="inlineStr"/>
      <c r="O44" s="32" t="inlineStr"/>
      <c r="P44" s="32" t="inlineStr">
        <is>
          <t>Moving next month - SEP opportunity.</t>
        </is>
      </c>
    </row>
    <row r="45">
      <c r="A45" s="123" t="n">
        <v>39</v>
      </c>
      <c r="B45" s="28" t="inlineStr">
        <is>
          <t>Frank Williams</t>
        </is>
      </c>
      <c r="C45" s="28" t="inlineStr">
        <is>
          <t>(394) 325-8450</t>
        </is>
      </c>
      <c r="D45" s="39" t="n">
        <v>46143</v>
      </c>
      <c r="E45" s="28" t="inlineStr">
        <is>
          <t>11:45 PM</t>
        </is>
      </c>
      <c r="F45" s="28" t="inlineStr">
        <is>
          <t>Medium</t>
        </is>
      </c>
      <c r="G45" s="28" t="inlineStr">
        <is>
          <t>Phone</t>
        </is>
      </c>
      <c r="H45" s="28" t="inlineStr">
        <is>
          <t>Annual Review</t>
        </is>
      </c>
      <c r="I45" s="28" t="inlineStr">
        <is>
          <t>Sarah Mitchell</t>
        </is>
      </c>
      <c r="J45" s="28" t="inlineStr">
        <is>
          <t>Completed</t>
        </is>
      </c>
      <c r="K45" s="28" t="inlineStr">
        <is>
          <t>No Answer</t>
        </is>
      </c>
      <c r="L45" s="39" t="n">
        <v>46167</v>
      </c>
      <c r="M45" s="39" t="inlineStr"/>
      <c r="N45" s="39" t="inlineStr"/>
      <c r="O45" s="28" t="inlineStr">
        <is>
          <t>Left VM</t>
        </is>
      </c>
      <c r="P45" s="28" t="inlineStr">
        <is>
          <t>Client asked about dental benefits.</t>
        </is>
      </c>
    </row>
    <row r="46">
      <c r="A46" s="125" t="n">
        <v>40</v>
      </c>
      <c r="B46" s="32" t="inlineStr">
        <is>
          <t>Ralph Walker</t>
        </is>
      </c>
      <c r="C46" s="32" t="inlineStr">
        <is>
          <t>(446) 907-8800</t>
        </is>
      </c>
      <c r="D46" s="41" t="n">
        <v>46162</v>
      </c>
      <c r="E46" s="32" t="inlineStr">
        <is>
          <t>10:45 AM</t>
        </is>
      </c>
      <c r="F46" s="32" t="inlineStr">
        <is>
          <t>Medium</t>
        </is>
      </c>
      <c r="G46" s="32" t="inlineStr">
        <is>
          <t>Phone</t>
        </is>
      </c>
      <c r="H46" s="32" t="inlineStr">
        <is>
          <t>Callback</t>
        </is>
      </c>
      <c r="I46" s="32" t="inlineStr">
        <is>
          <t>Sarah Mitchell</t>
        </is>
      </c>
      <c r="J46" s="32" t="inlineStr">
        <is>
          <t>Completed</t>
        </is>
      </c>
      <c r="K46" s="32" t="inlineStr">
        <is>
          <t>Needs More Info</t>
        </is>
      </c>
      <c r="L46" s="41" t="n">
        <v>46166</v>
      </c>
      <c r="M46" s="41" t="inlineStr"/>
      <c r="N46" s="41" t="inlineStr"/>
      <c r="O46" s="32" t="inlineStr"/>
      <c r="P46" s="32" t="inlineStr">
        <is>
          <t>Moving next month - SEP opportunity.</t>
        </is>
      </c>
    </row>
    <row r="47">
      <c r="A47" s="123" t="n">
        <v>41</v>
      </c>
      <c r="B47" s="28" t="n"/>
      <c r="C47" s="28" t="n"/>
      <c r="D47" s="39" t="n"/>
      <c r="E47" s="28" t="n"/>
      <c r="F47" s="28" t="n"/>
      <c r="G47" s="28" t="n"/>
      <c r="H47" s="28" t="n"/>
      <c r="I47" s="28" t="n"/>
      <c r="J47" s="28" t="n"/>
      <c r="K47" s="28" t="n"/>
      <c r="L47" s="39" t="n"/>
      <c r="M47" s="39" t="n"/>
      <c r="N47" s="39" t="n"/>
      <c r="O47" s="28" t="n"/>
      <c r="P47" s="28" t="n"/>
    </row>
    <row r="48">
      <c r="A48" s="125" t="n">
        <v>42</v>
      </c>
      <c r="B48" s="32" t="n"/>
      <c r="C48" s="32" t="n"/>
      <c r="D48" s="41" t="n"/>
      <c r="E48" s="32" t="n"/>
      <c r="F48" s="32" t="n"/>
      <c r="G48" s="32" t="n"/>
      <c r="H48" s="32" t="n"/>
      <c r="I48" s="32" t="n"/>
      <c r="J48" s="32" t="n"/>
      <c r="K48" s="32" t="n"/>
      <c r="L48" s="41" t="n"/>
      <c r="M48" s="41" t="n"/>
      <c r="N48" s="41" t="n"/>
      <c r="O48" s="32" t="n"/>
      <c r="P48" s="32" t="n"/>
    </row>
    <row r="49">
      <c r="A49" s="123" t="n">
        <v>43</v>
      </c>
      <c r="B49" s="28" t="n"/>
      <c r="C49" s="28" t="n"/>
      <c r="D49" s="39" t="n"/>
      <c r="E49" s="28" t="n"/>
      <c r="F49" s="28" t="n"/>
      <c r="G49" s="28" t="n"/>
      <c r="H49" s="28" t="n"/>
      <c r="I49" s="28" t="n"/>
      <c r="J49" s="28" t="n"/>
      <c r="K49" s="28" t="n"/>
      <c r="L49" s="39" t="n"/>
      <c r="M49" s="39" t="n"/>
      <c r="N49" s="39" t="n"/>
      <c r="O49" s="28" t="n"/>
      <c r="P49" s="28" t="n"/>
    </row>
    <row r="50">
      <c r="A50" s="125" t="n">
        <v>44</v>
      </c>
      <c r="B50" s="32" t="n"/>
      <c r="C50" s="32" t="n"/>
      <c r="D50" s="41" t="n"/>
      <c r="E50" s="32" t="n"/>
      <c r="F50" s="32" t="n"/>
      <c r="G50" s="32" t="n"/>
      <c r="H50" s="32" t="n"/>
      <c r="I50" s="32" t="n"/>
      <c r="J50" s="32" t="n"/>
      <c r="K50" s="32" t="n"/>
      <c r="L50" s="41" t="n"/>
      <c r="M50" s="41" t="n"/>
      <c r="N50" s="41" t="n"/>
      <c r="O50" s="32" t="n"/>
      <c r="P50" s="32" t="n"/>
    </row>
    <row r="51">
      <c r="A51" s="123" t="n">
        <v>45</v>
      </c>
      <c r="B51" s="28" t="n"/>
      <c r="C51" s="28" t="n"/>
      <c r="D51" s="39" t="n"/>
      <c r="E51" s="28" t="n"/>
      <c r="F51" s="28" t="n"/>
      <c r="G51" s="28" t="n"/>
      <c r="H51" s="28" t="n"/>
      <c r="I51" s="28" t="n"/>
      <c r="J51" s="28" t="n"/>
      <c r="K51" s="28" t="n"/>
      <c r="L51" s="39" t="n"/>
      <c r="M51" s="39" t="n"/>
      <c r="N51" s="39" t="n"/>
      <c r="O51" s="28" t="n"/>
      <c r="P51" s="28" t="n"/>
    </row>
    <row r="52">
      <c r="A52" s="125" t="n">
        <v>46</v>
      </c>
      <c r="B52" s="32" t="n"/>
      <c r="C52" s="32" t="n"/>
      <c r="D52" s="41" t="n"/>
      <c r="E52" s="32" t="n"/>
      <c r="F52" s="32" t="n"/>
      <c r="G52" s="32" t="n"/>
      <c r="H52" s="32" t="n"/>
      <c r="I52" s="32" t="n"/>
      <c r="J52" s="32" t="n"/>
      <c r="K52" s="32" t="n"/>
      <c r="L52" s="41" t="n"/>
      <c r="M52" s="41" t="n"/>
      <c r="N52" s="41" t="n"/>
      <c r="O52" s="32" t="n"/>
      <c r="P52" s="32" t="n"/>
    </row>
    <row r="53">
      <c r="A53" s="123" t="n">
        <v>47</v>
      </c>
      <c r="B53" s="28" t="n"/>
      <c r="C53" s="28" t="n"/>
      <c r="D53" s="39" t="n"/>
      <c r="E53" s="28" t="n"/>
      <c r="F53" s="28" t="n"/>
      <c r="G53" s="28" t="n"/>
      <c r="H53" s="28" t="n"/>
      <c r="I53" s="28" t="n"/>
      <c r="J53" s="28" t="n"/>
      <c r="K53" s="28" t="n"/>
      <c r="L53" s="39" t="n"/>
      <c r="M53" s="39" t="n"/>
      <c r="N53" s="39" t="n"/>
      <c r="O53" s="28" t="n"/>
      <c r="P53" s="28" t="n"/>
    </row>
    <row r="54">
      <c r="A54" s="125" t="n">
        <v>48</v>
      </c>
      <c r="B54" s="32" t="n"/>
      <c r="C54" s="32" t="n"/>
      <c r="D54" s="41" t="n"/>
      <c r="E54" s="32" t="n"/>
      <c r="F54" s="32" t="n"/>
      <c r="G54" s="32" t="n"/>
      <c r="H54" s="32" t="n"/>
      <c r="I54" s="32" t="n"/>
      <c r="J54" s="32" t="n"/>
      <c r="K54" s="32" t="n"/>
      <c r="L54" s="41" t="n"/>
      <c r="M54" s="41" t="n"/>
      <c r="N54" s="41" t="n"/>
      <c r="O54" s="32" t="n"/>
      <c r="P54" s="32" t="n"/>
    </row>
    <row r="55">
      <c r="A55" s="123" t="n">
        <v>49</v>
      </c>
      <c r="B55" s="28" t="n"/>
      <c r="C55" s="28" t="n"/>
      <c r="D55" s="39" t="n"/>
      <c r="E55" s="28" t="n"/>
      <c r="F55" s="28" t="n"/>
      <c r="G55" s="28" t="n"/>
      <c r="H55" s="28" t="n"/>
      <c r="I55" s="28" t="n"/>
      <c r="J55" s="28" t="n"/>
      <c r="K55" s="28" t="n"/>
      <c r="L55" s="39" t="n"/>
      <c r="M55" s="39" t="n"/>
      <c r="N55" s="39" t="n"/>
      <c r="O55" s="28" t="n"/>
      <c r="P55" s="28" t="n"/>
    </row>
    <row r="56">
      <c r="A56" s="125" t="n">
        <v>50</v>
      </c>
      <c r="B56" s="32" t="n"/>
      <c r="C56" s="32" t="n"/>
      <c r="D56" s="41" t="n"/>
      <c r="E56" s="32" t="n"/>
      <c r="F56" s="32" t="n"/>
      <c r="G56" s="32" t="n"/>
      <c r="H56" s="32" t="n"/>
      <c r="I56" s="32" t="n"/>
      <c r="J56" s="32" t="n"/>
      <c r="K56" s="32" t="n"/>
      <c r="L56" s="41" t="n"/>
      <c r="M56" s="41" t="n"/>
      <c r="N56" s="41" t="n"/>
      <c r="O56" s="32" t="n"/>
      <c r="P56" s="32" t="n"/>
    </row>
    <row r="57">
      <c r="A57" s="123" t="n">
        <v>51</v>
      </c>
      <c r="B57" s="28" t="n"/>
      <c r="C57" s="28" t="n"/>
      <c r="D57" s="39" t="n"/>
      <c r="E57" s="28" t="n"/>
      <c r="F57" s="28" t="n"/>
      <c r="G57" s="28" t="n"/>
      <c r="H57" s="28" t="n"/>
      <c r="I57" s="28" t="n"/>
      <c r="J57" s="28" t="n"/>
      <c r="K57" s="28" t="n"/>
      <c r="L57" s="39" t="n"/>
      <c r="M57" s="39" t="n"/>
      <c r="N57" s="39" t="n"/>
      <c r="O57" s="28" t="n"/>
      <c r="P57" s="28" t="n"/>
    </row>
    <row r="58">
      <c r="A58" s="125" t="n">
        <v>52</v>
      </c>
      <c r="B58" s="32" t="n"/>
      <c r="C58" s="32" t="n"/>
      <c r="D58" s="41" t="n"/>
      <c r="E58" s="32" t="n"/>
      <c r="F58" s="32" t="n"/>
      <c r="G58" s="32" t="n"/>
      <c r="H58" s="32" t="n"/>
      <c r="I58" s="32" t="n"/>
      <c r="J58" s="32" t="n"/>
      <c r="K58" s="32" t="n"/>
      <c r="L58" s="41" t="n"/>
      <c r="M58" s="41" t="n"/>
      <c r="N58" s="41" t="n"/>
      <c r="O58" s="32" t="n"/>
      <c r="P58" s="32" t="n"/>
    </row>
    <row r="59">
      <c r="A59" s="123" t="n">
        <v>53</v>
      </c>
      <c r="B59" s="28" t="n"/>
      <c r="C59" s="28" t="n"/>
      <c r="D59" s="39" t="n"/>
      <c r="E59" s="28" t="n"/>
      <c r="F59" s="28" t="n"/>
      <c r="G59" s="28" t="n"/>
      <c r="H59" s="28" t="n"/>
      <c r="I59" s="28" t="n"/>
      <c r="J59" s="28" t="n"/>
      <c r="K59" s="28" t="n"/>
      <c r="L59" s="39" t="n"/>
      <c r="M59" s="39" t="n"/>
      <c r="N59" s="39" t="n"/>
      <c r="O59" s="28" t="n"/>
      <c r="P59" s="28" t="n"/>
    </row>
    <row r="60">
      <c r="A60" s="125" t="n">
        <v>54</v>
      </c>
      <c r="B60" s="32" t="n"/>
      <c r="C60" s="32" t="n"/>
      <c r="D60" s="41" t="n"/>
      <c r="E60" s="32" t="n"/>
      <c r="F60" s="32" t="n"/>
      <c r="G60" s="32" t="n"/>
      <c r="H60" s="32" t="n"/>
      <c r="I60" s="32" t="n"/>
      <c r="J60" s="32" t="n"/>
      <c r="K60" s="32" t="n"/>
      <c r="L60" s="41" t="n"/>
      <c r="M60" s="41" t="n"/>
      <c r="N60" s="41" t="n"/>
      <c r="O60" s="32" t="n"/>
      <c r="P60" s="32" t="n"/>
    </row>
    <row r="61">
      <c r="A61" s="123" t="n">
        <v>55</v>
      </c>
      <c r="B61" s="28" t="n"/>
      <c r="C61" s="28" t="n"/>
      <c r="D61" s="39" t="n"/>
      <c r="E61" s="28" t="n"/>
      <c r="F61" s="28" t="n"/>
      <c r="G61" s="28" t="n"/>
      <c r="H61" s="28" t="n"/>
      <c r="I61" s="28" t="n"/>
      <c r="J61" s="28" t="n"/>
      <c r="K61" s="28" t="n"/>
      <c r="L61" s="39" t="n"/>
      <c r="M61" s="39" t="n"/>
      <c r="N61" s="39" t="n"/>
      <c r="O61" s="28" t="n"/>
      <c r="P61" s="28" t="n"/>
    </row>
    <row r="62">
      <c r="A62" s="125" t="n">
        <v>56</v>
      </c>
      <c r="B62" s="32" t="n"/>
      <c r="C62" s="32" t="n"/>
      <c r="D62" s="41" t="n"/>
      <c r="E62" s="32" t="n"/>
      <c r="F62" s="32" t="n"/>
      <c r="G62" s="32" t="n"/>
      <c r="H62" s="32" t="n"/>
      <c r="I62" s="32" t="n"/>
      <c r="J62" s="32" t="n"/>
      <c r="K62" s="32" t="n"/>
      <c r="L62" s="41" t="n"/>
      <c r="M62" s="41" t="n"/>
      <c r="N62" s="41" t="n"/>
      <c r="O62" s="32" t="n"/>
      <c r="P62" s="32" t="n"/>
    </row>
    <row r="63">
      <c r="A63" s="123" t="n">
        <v>57</v>
      </c>
      <c r="B63" s="28" t="n"/>
      <c r="C63" s="28" t="n"/>
      <c r="D63" s="39" t="n"/>
      <c r="E63" s="28" t="n"/>
      <c r="F63" s="28" t="n"/>
      <c r="G63" s="28" t="n"/>
      <c r="H63" s="28" t="n"/>
      <c r="I63" s="28" t="n"/>
      <c r="J63" s="28" t="n"/>
      <c r="K63" s="28" t="n"/>
      <c r="L63" s="39" t="n"/>
      <c r="M63" s="39" t="n"/>
      <c r="N63" s="39" t="n"/>
      <c r="O63" s="28" t="n"/>
      <c r="P63" s="28" t="n"/>
    </row>
    <row r="64">
      <c r="A64" s="125" t="n">
        <v>58</v>
      </c>
      <c r="B64" s="32" t="n"/>
      <c r="C64" s="32" t="n"/>
      <c r="D64" s="41" t="n"/>
      <c r="E64" s="32" t="n"/>
      <c r="F64" s="32" t="n"/>
      <c r="G64" s="32" t="n"/>
      <c r="H64" s="32" t="n"/>
      <c r="I64" s="32" t="n"/>
      <c r="J64" s="32" t="n"/>
      <c r="K64" s="32" t="n"/>
      <c r="L64" s="41" t="n"/>
      <c r="M64" s="41" t="n"/>
      <c r="N64" s="41" t="n"/>
      <c r="O64" s="32" t="n"/>
      <c r="P64" s="32" t="n"/>
    </row>
    <row r="65">
      <c r="A65" s="123" t="n">
        <v>59</v>
      </c>
      <c r="B65" s="28" t="n"/>
      <c r="C65" s="28" t="n"/>
      <c r="D65" s="39" t="n"/>
      <c r="E65" s="28" t="n"/>
      <c r="F65" s="28" t="n"/>
      <c r="G65" s="28" t="n"/>
      <c r="H65" s="28" t="n"/>
      <c r="I65" s="28" t="n"/>
      <c r="J65" s="28" t="n"/>
      <c r="K65" s="28" t="n"/>
      <c r="L65" s="39" t="n"/>
      <c r="M65" s="39" t="n"/>
      <c r="N65" s="39" t="n"/>
      <c r="O65" s="28" t="n"/>
      <c r="P65" s="28" t="n"/>
    </row>
    <row r="66">
      <c r="A66" s="125" t="n">
        <v>60</v>
      </c>
      <c r="B66" s="32" t="n"/>
      <c r="C66" s="32" t="n"/>
      <c r="D66" s="41" t="n"/>
      <c r="E66" s="32" t="n"/>
      <c r="F66" s="32" t="n"/>
      <c r="G66" s="32" t="n"/>
      <c r="H66" s="32" t="n"/>
      <c r="I66" s="32" t="n"/>
      <c r="J66" s="32" t="n"/>
      <c r="K66" s="32" t="n"/>
      <c r="L66" s="41" t="n"/>
      <c r="M66" s="41" t="n"/>
      <c r="N66" s="41" t="n"/>
      <c r="O66" s="32" t="n"/>
      <c r="P66" s="32" t="n"/>
    </row>
    <row r="67">
      <c r="A67" s="123" t="n">
        <v>61</v>
      </c>
      <c r="B67" s="28" t="n"/>
      <c r="C67" s="28" t="n"/>
      <c r="D67" s="39" t="n"/>
      <c r="E67" s="28" t="n"/>
      <c r="F67" s="28" t="n"/>
      <c r="G67" s="28" t="n"/>
      <c r="H67" s="28" t="n"/>
      <c r="I67" s="28" t="n"/>
      <c r="J67" s="28" t="n"/>
      <c r="K67" s="28" t="n"/>
      <c r="L67" s="39" t="n"/>
      <c r="M67" s="39" t="n"/>
      <c r="N67" s="39" t="n"/>
      <c r="O67" s="28" t="n"/>
      <c r="P67" s="28" t="n"/>
    </row>
    <row r="68">
      <c r="A68" s="125" t="n">
        <v>62</v>
      </c>
      <c r="B68" s="32" t="n"/>
      <c r="C68" s="32" t="n"/>
      <c r="D68" s="41" t="n"/>
      <c r="E68" s="32" t="n"/>
      <c r="F68" s="32" t="n"/>
      <c r="G68" s="32" t="n"/>
      <c r="H68" s="32" t="n"/>
      <c r="I68" s="32" t="n"/>
      <c r="J68" s="32" t="n"/>
      <c r="K68" s="32" t="n"/>
      <c r="L68" s="41" t="n"/>
      <c r="M68" s="41" t="n"/>
      <c r="N68" s="41" t="n"/>
      <c r="O68" s="32" t="n"/>
      <c r="P68" s="32" t="n"/>
    </row>
    <row r="69">
      <c r="A69" s="123" t="n">
        <v>63</v>
      </c>
      <c r="B69" s="28" t="n"/>
      <c r="C69" s="28" t="n"/>
      <c r="D69" s="39" t="n"/>
      <c r="E69" s="28" t="n"/>
      <c r="F69" s="28" t="n"/>
      <c r="G69" s="28" t="n"/>
      <c r="H69" s="28" t="n"/>
      <c r="I69" s="28" t="n"/>
      <c r="J69" s="28" t="n"/>
      <c r="K69" s="28" t="n"/>
      <c r="L69" s="39" t="n"/>
      <c r="M69" s="39" t="n"/>
      <c r="N69" s="39" t="n"/>
      <c r="O69" s="28" t="n"/>
      <c r="P69" s="28" t="n"/>
    </row>
    <row r="70">
      <c r="A70" s="125" t="n">
        <v>64</v>
      </c>
      <c r="B70" s="32" t="n"/>
      <c r="C70" s="32" t="n"/>
      <c r="D70" s="41" t="n"/>
      <c r="E70" s="32" t="n"/>
      <c r="F70" s="32" t="n"/>
      <c r="G70" s="32" t="n"/>
      <c r="H70" s="32" t="n"/>
      <c r="I70" s="32" t="n"/>
      <c r="J70" s="32" t="n"/>
      <c r="K70" s="32" t="n"/>
      <c r="L70" s="41" t="n"/>
      <c r="M70" s="41" t="n"/>
      <c r="N70" s="41" t="n"/>
      <c r="O70" s="32" t="n"/>
      <c r="P70" s="32" t="n"/>
    </row>
    <row r="71">
      <c r="A71" s="123" t="n">
        <v>65</v>
      </c>
      <c r="B71" s="28" t="n"/>
      <c r="C71" s="28" t="n"/>
      <c r="D71" s="39" t="n"/>
      <c r="E71" s="28" t="n"/>
      <c r="F71" s="28" t="n"/>
      <c r="G71" s="28" t="n"/>
      <c r="H71" s="28" t="n"/>
      <c r="I71" s="28" t="n"/>
      <c r="J71" s="28" t="n"/>
      <c r="K71" s="28" t="n"/>
      <c r="L71" s="39" t="n"/>
      <c r="M71" s="39" t="n"/>
      <c r="N71" s="39" t="n"/>
      <c r="O71" s="28" t="n"/>
      <c r="P71" s="28" t="n"/>
    </row>
    <row r="72">
      <c r="A72" s="125" t="n">
        <v>66</v>
      </c>
      <c r="B72" s="32" t="n"/>
      <c r="C72" s="32" t="n"/>
      <c r="D72" s="41" t="n"/>
      <c r="E72" s="32" t="n"/>
      <c r="F72" s="32" t="n"/>
      <c r="G72" s="32" t="n"/>
      <c r="H72" s="32" t="n"/>
      <c r="I72" s="32" t="n"/>
      <c r="J72" s="32" t="n"/>
      <c r="K72" s="32" t="n"/>
      <c r="L72" s="41" t="n"/>
      <c r="M72" s="41" t="n"/>
      <c r="N72" s="41" t="n"/>
      <c r="O72" s="32" t="n"/>
      <c r="P72" s="32" t="n"/>
    </row>
    <row r="73">
      <c r="A73" s="123" t="n">
        <v>67</v>
      </c>
      <c r="B73" s="28" t="n"/>
      <c r="C73" s="28" t="n"/>
      <c r="D73" s="39" t="n"/>
      <c r="E73" s="28" t="n"/>
      <c r="F73" s="28" t="n"/>
      <c r="G73" s="28" t="n"/>
      <c r="H73" s="28" t="n"/>
      <c r="I73" s="28" t="n"/>
      <c r="J73" s="28" t="n"/>
      <c r="K73" s="28" t="n"/>
      <c r="L73" s="39" t="n"/>
      <c r="M73" s="39" t="n"/>
      <c r="N73" s="39" t="n"/>
      <c r="O73" s="28" t="n"/>
      <c r="P73" s="28" t="n"/>
    </row>
    <row r="74">
      <c r="A74" s="125" t="n">
        <v>68</v>
      </c>
      <c r="B74" s="32" t="n"/>
      <c r="C74" s="32" t="n"/>
      <c r="D74" s="41" t="n"/>
      <c r="E74" s="32" t="n"/>
      <c r="F74" s="32" t="n"/>
      <c r="G74" s="32" t="n"/>
      <c r="H74" s="32" t="n"/>
      <c r="I74" s="32" t="n"/>
      <c r="J74" s="32" t="n"/>
      <c r="K74" s="32" t="n"/>
      <c r="L74" s="41" t="n"/>
      <c r="M74" s="41" t="n"/>
      <c r="N74" s="41" t="n"/>
      <c r="O74" s="32" t="n"/>
      <c r="P74" s="32" t="n"/>
    </row>
    <row r="75">
      <c r="A75" s="123" t="n">
        <v>69</v>
      </c>
      <c r="B75" s="28" t="n"/>
      <c r="C75" s="28" t="n"/>
      <c r="D75" s="39" t="n"/>
      <c r="E75" s="28" t="n"/>
      <c r="F75" s="28" t="n"/>
      <c r="G75" s="28" t="n"/>
      <c r="H75" s="28" t="n"/>
      <c r="I75" s="28" t="n"/>
      <c r="J75" s="28" t="n"/>
      <c r="K75" s="28" t="n"/>
      <c r="L75" s="39" t="n"/>
      <c r="M75" s="39" t="n"/>
      <c r="N75" s="39" t="n"/>
      <c r="O75" s="28" t="n"/>
      <c r="P75" s="28" t="n"/>
    </row>
    <row r="76">
      <c r="A76" s="125" t="n">
        <v>70</v>
      </c>
      <c r="B76" s="32" t="n"/>
      <c r="C76" s="32" t="n"/>
      <c r="D76" s="41" t="n"/>
      <c r="E76" s="32" t="n"/>
      <c r="F76" s="32" t="n"/>
      <c r="G76" s="32" t="n"/>
      <c r="H76" s="32" t="n"/>
      <c r="I76" s="32" t="n"/>
      <c r="J76" s="32" t="n"/>
      <c r="K76" s="32" t="n"/>
      <c r="L76" s="41" t="n"/>
      <c r="M76" s="41" t="n"/>
      <c r="N76" s="41" t="n"/>
      <c r="O76" s="32" t="n"/>
      <c r="P76" s="32" t="n"/>
    </row>
    <row r="77">
      <c r="A77" s="123" t="n">
        <v>71</v>
      </c>
      <c r="B77" s="28" t="n"/>
      <c r="C77" s="28" t="n"/>
      <c r="D77" s="39" t="n"/>
      <c r="E77" s="28" t="n"/>
      <c r="F77" s="28" t="n"/>
      <c r="G77" s="28" t="n"/>
      <c r="H77" s="28" t="n"/>
      <c r="I77" s="28" t="n"/>
      <c r="J77" s="28" t="n"/>
      <c r="K77" s="28" t="n"/>
      <c r="L77" s="39" t="n"/>
      <c r="M77" s="39" t="n"/>
      <c r="N77" s="39" t="n"/>
      <c r="O77" s="28" t="n"/>
      <c r="P77" s="28" t="n"/>
    </row>
    <row r="78">
      <c r="A78" s="125" t="n">
        <v>72</v>
      </c>
      <c r="B78" s="32" t="n"/>
      <c r="C78" s="32" t="n"/>
      <c r="D78" s="41" t="n"/>
      <c r="E78" s="32" t="n"/>
      <c r="F78" s="32" t="n"/>
      <c r="G78" s="32" t="n"/>
      <c r="H78" s="32" t="n"/>
      <c r="I78" s="32" t="n"/>
      <c r="J78" s="32" t="n"/>
      <c r="K78" s="32" t="n"/>
      <c r="L78" s="41" t="n"/>
      <c r="M78" s="41" t="n"/>
      <c r="N78" s="41" t="n"/>
      <c r="O78" s="32" t="n"/>
      <c r="P78" s="32" t="n"/>
    </row>
    <row r="79">
      <c r="A79" s="123" t="n">
        <v>73</v>
      </c>
      <c r="B79" s="28" t="n"/>
      <c r="C79" s="28" t="n"/>
      <c r="D79" s="39" t="n"/>
      <c r="E79" s="28" t="n"/>
      <c r="F79" s="28" t="n"/>
      <c r="G79" s="28" t="n"/>
      <c r="H79" s="28" t="n"/>
      <c r="I79" s="28" t="n"/>
      <c r="J79" s="28" t="n"/>
      <c r="K79" s="28" t="n"/>
      <c r="L79" s="39" t="n"/>
      <c r="M79" s="39" t="n"/>
      <c r="N79" s="39" t="n"/>
      <c r="O79" s="28" t="n"/>
      <c r="P79" s="28" t="n"/>
    </row>
    <row r="80">
      <c r="A80" s="125" t="n">
        <v>74</v>
      </c>
      <c r="B80" s="32" t="n"/>
      <c r="C80" s="32" t="n"/>
      <c r="D80" s="41" t="n"/>
      <c r="E80" s="32" t="n"/>
      <c r="F80" s="32" t="n"/>
      <c r="G80" s="32" t="n"/>
      <c r="H80" s="32" t="n"/>
      <c r="I80" s="32" t="n"/>
      <c r="J80" s="32" t="n"/>
      <c r="K80" s="32" t="n"/>
      <c r="L80" s="41" t="n"/>
      <c r="M80" s="41" t="n"/>
      <c r="N80" s="41" t="n"/>
      <c r="O80" s="32" t="n"/>
      <c r="P80" s="32" t="n"/>
    </row>
    <row r="81">
      <c r="A81" s="123" t="n">
        <v>75</v>
      </c>
      <c r="B81" s="28" t="n"/>
      <c r="C81" s="28" t="n"/>
      <c r="D81" s="39" t="n"/>
      <c r="E81" s="28" t="n"/>
      <c r="F81" s="28" t="n"/>
      <c r="G81" s="28" t="n"/>
      <c r="H81" s="28" t="n"/>
      <c r="I81" s="28" t="n"/>
      <c r="J81" s="28" t="n"/>
      <c r="K81" s="28" t="n"/>
      <c r="L81" s="39" t="n"/>
      <c r="M81" s="39" t="n"/>
      <c r="N81" s="39" t="n"/>
      <c r="O81" s="28" t="n"/>
      <c r="P81" s="28" t="n"/>
    </row>
    <row r="82">
      <c r="A82" s="125" t="n">
        <v>76</v>
      </c>
      <c r="B82" s="32" t="n"/>
      <c r="C82" s="32" t="n"/>
      <c r="D82" s="41" t="n"/>
      <c r="E82" s="32" t="n"/>
      <c r="F82" s="32" t="n"/>
      <c r="G82" s="32" t="n"/>
      <c r="H82" s="32" t="n"/>
      <c r="I82" s="32" t="n"/>
      <c r="J82" s="32" t="n"/>
      <c r="K82" s="32" t="n"/>
      <c r="L82" s="41" t="n"/>
      <c r="M82" s="41" t="n"/>
      <c r="N82" s="41" t="n"/>
      <c r="O82" s="32" t="n"/>
      <c r="P82" s="32" t="n"/>
    </row>
    <row r="83">
      <c r="A83" s="123" t="n">
        <v>77</v>
      </c>
      <c r="B83" s="28" t="n"/>
      <c r="C83" s="28" t="n"/>
      <c r="D83" s="39" t="n"/>
      <c r="E83" s="28" t="n"/>
      <c r="F83" s="28" t="n"/>
      <c r="G83" s="28" t="n"/>
      <c r="H83" s="28" t="n"/>
      <c r="I83" s="28" t="n"/>
      <c r="J83" s="28" t="n"/>
      <c r="K83" s="28" t="n"/>
      <c r="L83" s="39" t="n"/>
      <c r="M83" s="39" t="n"/>
      <c r="N83" s="39" t="n"/>
      <c r="O83" s="28" t="n"/>
      <c r="P83" s="28" t="n"/>
    </row>
    <row r="84">
      <c r="A84" s="125" t="n">
        <v>78</v>
      </c>
      <c r="B84" s="32" t="n"/>
      <c r="C84" s="32" t="n"/>
      <c r="D84" s="41" t="n"/>
      <c r="E84" s="32" t="n"/>
      <c r="F84" s="32" t="n"/>
      <c r="G84" s="32" t="n"/>
      <c r="H84" s="32" t="n"/>
      <c r="I84" s="32" t="n"/>
      <c r="J84" s="32" t="n"/>
      <c r="K84" s="32" t="n"/>
      <c r="L84" s="41" t="n"/>
      <c r="M84" s="41" t="n"/>
      <c r="N84" s="41" t="n"/>
      <c r="O84" s="32" t="n"/>
      <c r="P84" s="32" t="n"/>
    </row>
    <row r="85">
      <c r="A85" s="123" t="n">
        <v>79</v>
      </c>
      <c r="B85" s="28" t="n"/>
      <c r="C85" s="28" t="n"/>
      <c r="D85" s="39" t="n"/>
      <c r="E85" s="28" t="n"/>
      <c r="F85" s="28" t="n"/>
      <c r="G85" s="28" t="n"/>
      <c r="H85" s="28" t="n"/>
      <c r="I85" s="28" t="n"/>
      <c r="J85" s="28" t="n"/>
      <c r="K85" s="28" t="n"/>
      <c r="L85" s="39" t="n"/>
      <c r="M85" s="39" t="n"/>
      <c r="N85" s="39" t="n"/>
      <c r="O85" s="28" t="n"/>
      <c r="P85" s="28" t="n"/>
    </row>
    <row r="86">
      <c r="A86" s="125" t="n">
        <v>80</v>
      </c>
      <c r="B86" s="32" t="n"/>
      <c r="C86" s="32" t="n"/>
      <c r="D86" s="41" t="n"/>
      <c r="E86" s="32" t="n"/>
      <c r="F86" s="32" t="n"/>
      <c r="G86" s="32" t="n"/>
      <c r="H86" s="32" t="n"/>
      <c r="I86" s="32" t="n"/>
      <c r="J86" s="32" t="n"/>
      <c r="K86" s="32" t="n"/>
      <c r="L86" s="41" t="n"/>
      <c r="M86" s="41" t="n"/>
      <c r="N86" s="41" t="n"/>
      <c r="O86" s="32" t="n"/>
      <c r="P86" s="32" t="n"/>
    </row>
    <row r="87">
      <c r="A87" s="123" t="n">
        <v>81</v>
      </c>
      <c r="B87" s="28" t="n"/>
      <c r="C87" s="28" t="n"/>
      <c r="D87" s="39" t="n"/>
      <c r="E87" s="28" t="n"/>
      <c r="F87" s="28" t="n"/>
      <c r="G87" s="28" t="n"/>
      <c r="H87" s="28" t="n"/>
      <c r="I87" s="28" t="n"/>
      <c r="J87" s="28" t="n"/>
      <c r="K87" s="28" t="n"/>
      <c r="L87" s="39" t="n"/>
      <c r="M87" s="39" t="n"/>
      <c r="N87" s="39" t="n"/>
      <c r="O87" s="28" t="n"/>
      <c r="P87" s="28" t="n"/>
    </row>
    <row r="88">
      <c r="A88" s="125" t="n">
        <v>82</v>
      </c>
      <c r="B88" s="32" t="n"/>
      <c r="C88" s="32" t="n"/>
      <c r="D88" s="41" t="n"/>
      <c r="E88" s="32" t="n"/>
      <c r="F88" s="32" t="n"/>
      <c r="G88" s="32" t="n"/>
      <c r="H88" s="32" t="n"/>
      <c r="I88" s="32" t="n"/>
      <c r="J88" s="32" t="n"/>
      <c r="K88" s="32" t="n"/>
      <c r="L88" s="41" t="n"/>
      <c r="M88" s="41" t="n"/>
      <c r="N88" s="41" t="n"/>
      <c r="O88" s="32" t="n"/>
      <c r="P88" s="32" t="n"/>
    </row>
    <row r="89">
      <c r="A89" s="123" t="n">
        <v>83</v>
      </c>
      <c r="B89" s="28" t="n"/>
      <c r="C89" s="28" t="n"/>
      <c r="D89" s="39" t="n"/>
      <c r="E89" s="28" t="n"/>
      <c r="F89" s="28" t="n"/>
      <c r="G89" s="28" t="n"/>
      <c r="H89" s="28" t="n"/>
      <c r="I89" s="28" t="n"/>
      <c r="J89" s="28" t="n"/>
      <c r="K89" s="28" t="n"/>
      <c r="L89" s="39" t="n"/>
      <c r="M89" s="39" t="n"/>
      <c r="N89" s="39" t="n"/>
      <c r="O89" s="28" t="n"/>
      <c r="P89" s="28" t="n"/>
    </row>
    <row r="90">
      <c r="A90" s="125" t="n">
        <v>84</v>
      </c>
      <c r="B90" s="32" t="n"/>
      <c r="C90" s="32" t="n"/>
      <c r="D90" s="41" t="n"/>
      <c r="E90" s="32" t="n"/>
      <c r="F90" s="32" t="n"/>
      <c r="G90" s="32" t="n"/>
      <c r="H90" s="32" t="n"/>
      <c r="I90" s="32" t="n"/>
      <c r="J90" s="32" t="n"/>
      <c r="K90" s="32" t="n"/>
      <c r="L90" s="41" t="n"/>
      <c r="M90" s="41" t="n"/>
      <c r="N90" s="41" t="n"/>
      <c r="O90" s="32" t="n"/>
      <c r="P90" s="32" t="n"/>
    </row>
    <row r="91">
      <c r="A91" s="123" t="n">
        <v>85</v>
      </c>
      <c r="B91" s="28" t="n"/>
      <c r="C91" s="28" t="n"/>
      <c r="D91" s="39" t="n"/>
      <c r="E91" s="28" t="n"/>
      <c r="F91" s="28" t="n"/>
      <c r="G91" s="28" t="n"/>
      <c r="H91" s="28" t="n"/>
      <c r="I91" s="28" t="n"/>
      <c r="J91" s="28" t="n"/>
      <c r="K91" s="28" t="n"/>
      <c r="L91" s="39" t="n"/>
      <c r="M91" s="39" t="n"/>
      <c r="N91" s="39" t="n"/>
      <c r="O91" s="28" t="n"/>
      <c r="P91" s="28" t="n"/>
    </row>
    <row r="92">
      <c r="A92" s="125" t="n">
        <v>86</v>
      </c>
      <c r="B92" s="32" t="n"/>
      <c r="C92" s="32" t="n"/>
      <c r="D92" s="41" t="n"/>
      <c r="E92" s="32" t="n"/>
      <c r="F92" s="32" t="n"/>
      <c r="G92" s="32" t="n"/>
      <c r="H92" s="32" t="n"/>
      <c r="I92" s="32" t="n"/>
      <c r="J92" s="32" t="n"/>
      <c r="K92" s="32" t="n"/>
      <c r="L92" s="41" t="n"/>
      <c r="M92" s="41" t="n"/>
      <c r="N92" s="41" t="n"/>
      <c r="O92" s="32" t="n"/>
      <c r="P92" s="32" t="n"/>
    </row>
    <row r="93">
      <c r="A93" s="123" t="n">
        <v>87</v>
      </c>
      <c r="B93" s="28" t="n"/>
      <c r="C93" s="28" t="n"/>
      <c r="D93" s="39" t="n"/>
      <c r="E93" s="28" t="n"/>
      <c r="F93" s="28" t="n"/>
      <c r="G93" s="28" t="n"/>
      <c r="H93" s="28" t="n"/>
      <c r="I93" s="28" t="n"/>
      <c r="J93" s="28" t="n"/>
      <c r="K93" s="28" t="n"/>
      <c r="L93" s="39" t="n"/>
      <c r="M93" s="39" t="n"/>
      <c r="N93" s="39" t="n"/>
      <c r="O93" s="28" t="n"/>
      <c r="P93" s="28" t="n"/>
    </row>
    <row r="94">
      <c r="A94" s="125" t="n">
        <v>88</v>
      </c>
      <c r="B94" s="32" t="n"/>
      <c r="C94" s="32" t="n"/>
      <c r="D94" s="41" t="n"/>
      <c r="E94" s="32" t="n"/>
      <c r="F94" s="32" t="n"/>
      <c r="G94" s="32" t="n"/>
      <c r="H94" s="32" t="n"/>
      <c r="I94" s="32" t="n"/>
      <c r="J94" s="32" t="n"/>
      <c r="K94" s="32" t="n"/>
      <c r="L94" s="41" t="n"/>
      <c r="M94" s="41" t="n"/>
      <c r="N94" s="41" t="n"/>
      <c r="O94" s="32" t="n"/>
      <c r="P94" s="32" t="n"/>
    </row>
    <row r="95">
      <c r="A95" s="123" t="n">
        <v>89</v>
      </c>
      <c r="B95" s="28" t="n"/>
      <c r="C95" s="28" t="n"/>
      <c r="D95" s="39" t="n"/>
      <c r="E95" s="28" t="n"/>
      <c r="F95" s="28" t="n"/>
      <c r="G95" s="28" t="n"/>
      <c r="H95" s="28" t="n"/>
      <c r="I95" s="28" t="n"/>
      <c r="J95" s="28" t="n"/>
      <c r="K95" s="28" t="n"/>
      <c r="L95" s="39" t="n"/>
      <c r="M95" s="39" t="n"/>
      <c r="N95" s="39" t="n"/>
      <c r="O95" s="28" t="n"/>
      <c r="P95" s="28" t="n"/>
    </row>
    <row r="96">
      <c r="A96" s="125" t="n">
        <v>90</v>
      </c>
      <c r="B96" s="32" t="n"/>
      <c r="C96" s="32" t="n"/>
      <c r="D96" s="41" t="n"/>
      <c r="E96" s="32" t="n"/>
      <c r="F96" s="32" t="n"/>
      <c r="G96" s="32" t="n"/>
      <c r="H96" s="32" t="n"/>
      <c r="I96" s="32" t="n"/>
      <c r="J96" s="32" t="n"/>
      <c r="K96" s="32" t="n"/>
      <c r="L96" s="41" t="n"/>
      <c r="M96" s="41" t="n"/>
      <c r="N96" s="41" t="n"/>
      <c r="O96" s="32" t="n"/>
      <c r="P96" s="32" t="n"/>
    </row>
    <row r="97">
      <c r="A97" s="123" t="n">
        <v>91</v>
      </c>
      <c r="B97" s="28" t="n"/>
      <c r="C97" s="28" t="n"/>
      <c r="D97" s="39" t="n"/>
      <c r="E97" s="28" t="n"/>
      <c r="F97" s="28" t="n"/>
      <c r="G97" s="28" t="n"/>
      <c r="H97" s="28" t="n"/>
      <c r="I97" s="28" t="n"/>
      <c r="J97" s="28" t="n"/>
      <c r="K97" s="28" t="n"/>
      <c r="L97" s="39" t="n"/>
      <c r="M97" s="39" t="n"/>
      <c r="N97" s="39" t="n"/>
      <c r="O97" s="28" t="n"/>
      <c r="P97" s="28" t="n"/>
    </row>
    <row r="98">
      <c r="A98" s="125" t="n">
        <v>92</v>
      </c>
      <c r="B98" s="32" t="n"/>
      <c r="C98" s="32" t="n"/>
      <c r="D98" s="41" t="n"/>
      <c r="E98" s="32" t="n"/>
      <c r="F98" s="32" t="n"/>
      <c r="G98" s="32" t="n"/>
      <c r="H98" s="32" t="n"/>
      <c r="I98" s="32" t="n"/>
      <c r="J98" s="32" t="n"/>
      <c r="K98" s="32" t="n"/>
      <c r="L98" s="41" t="n"/>
      <c r="M98" s="41" t="n"/>
      <c r="N98" s="41" t="n"/>
      <c r="O98" s="32" t="n"/>
      <c r="P98" s="32" t="n"/>
    </row>
    <row r="99">
      <c r="A99" s="123" t="n">
        <v>93</v>
      </c>
      <c r="B99" s="28" t="n"/>
      <c r="C99" s="28" t="n"/>
      <c r="D99" s="39" t="n"/>
      <c r="E99" s="28" t="n"/>
      <c r="F99" s="28" t="n"/>
      <c r="G99" s="28" t="n"/>
      <c r="H99" s="28" t="n"/>
      <c r="I99" s="28" t="n"/>
      <c r="J99" s="28" t="n"/>
      <c r="K99" s="28" t="n"/>
      <c r="L99" s="39" t="n"/>
      <c r="M99" s="39" t="n"/>
      <c r="N99" s="39" t="n"/>
      <c r="O99" s="28" t="n"/>
      <c r="P99" s="28" t="n"/>
    </row>
    <row r="100">
      <c r="A100" s="125" t="n">
        <v>94</v>
      </c>
      <c r="B100" s="32" t="n"/>
      <c r="C100" s="32" t="n"/>
      <c r="D100" s="41" t="n"/>
      <c r="E100" s="32" t="n"/>
      <c r="F100" s="32" t="n"/>
      <c r="G100" s="32" t="n"/>
      <c r="H100" s="32" t="n"/>
      <c r="I100" s="32" t="n"/>
      <c r="J100" s="32" t="n"/>
      <c r="K100" s="32" t="n"/>
      <c r="L100" s="41" t="n"/>
      <c r="M100" s="41" t="n"/>
      <c r="N100" s="41" t="n"/>
      <c r="O100" s="32" t="n"/>
      <c r="P100" s="32" t="n"/>
    </row>
    <row r="101">
      <c r="A101" s="123" t="n">
        <v>95</v>
      </c>
      <c r="B101" s="28" t="n"/>
      <c r="C101" s="28" t="n"/>
      <c r="D101" s="39" t="n"/>
      <c r="E101" s="28" t="n"/>
      <c r="F101" s="28" t="n"/>
      <c r="G101" s="28" t="n"/>
      <c r="H101" s="28" t="n"/>
      <c r="I101" s="28" t="n"/>
      <c r="J101" s="28" t="n"/>
      <c r="K101" s="28" t="n"/>
      <c r="L101" s="39" t="n"/>
      <c r="M101" s="39" t="n"/>
      <c r="N101" s="39" t="n"/>
      <c r="O101" s="28" t="n"/>
      <c r="P101" s="28" t="n"/>
    </row>
    <row r="102">
      <c r="A102" s="125" t="n">
        <v>96</v>
      </c>
      <c r="B102" s="32" t="n"/>
      <c r="C102" s="32" t="n"/>
      <c r="D102" s="41" t="n"/>
      <c r="E102" s="32" t="n"/>
      <c r="F102" s="32" t="n"/>
      <c r="G102" s="32" t="n"/>
      <c r="H102" s="32" t="n"/>
      <c r="I102" s="32" t="n"/>
      <c r="J102" s="32" t="n"/>
      <c r="K102" s="32" t="n"/>
      <c r="L102" s="41" t="n"/>
      <c r="M102" s="41" t="n"/>
      <c r="N102" s="41" t="n"/>
      <c r="O102" s="32" t="n"/>
      <c r="P102" s="32" t="n"/>
    </row>
    <row r="103">
      <c r="A103" s="123" t="n">
        <v>97</v>
      </c>
      <c r="B103" s="28" t="n"/>
      <c r="C103" s="28" t="n"/>
      <c r="D103" s="39" t="n"/>
      <c r="E103" s="28" t="n"/>
      <c r="F103" s="28" t="n"/>
      <c r="G103" s="28" t="n"/>
      <c r="H103" s="28" t="n"/>
      <c r="I103" s="28" t="n"/>
      <c r="J103" s="28" t="n"/>
      <c r="K103" s="28" t="n"/>
      <c r="L103" s="39" t="n"/>
      <c r="M103" s="39" t="n"/>
      <c r="N103" s="39" t="n"/>
      <c r="O103" s="28" t="n"/>
      <c r="P103" s="28" t="n"/>
    </row>
    <row r="104">
      <c r="A104" s="125" t="n">
        <v>98</v>
      </c>
      <c r="B104" s="32" t="n"/>
      <c r="C104" s="32" t="n"/>
      <c r="D104" s="41" t="n"/>
      <c r="E104" s="32" t="n"/>
      <c r="F104" s="32" t="n"/>
      <c r="G104" s="32" t="n"/>
      <c r="H104" s="32" t="n"/>
      <c r="I104" s="32" t="n"/>
      <c r="J104" s="32" t="n"/>
      <c r="K104" s="32" t="n"/>
      <c r="L104" s="41" t="n"/>
      <c r="M104" s="41" t="n"/>
      <c r="N104" s="41" t="n"/>
      <c r="O104" s="32" t="n"/>
      <c r="P104" s="32" t="n"/>
    </row>
    <row r="105">
      <c r="A105" s="123" t="n">
        <v>99</v>
      </c>
      <c r="B105" s="28" t="n"/>
      <c r="C105" s="28" t="n"/>
      <c r="D105" s="39" t="n"/>
      <c r="E105" s="28" t="n"/>
      <c r="F105" s="28" t="n"/>
      <c r="G105" s="28" t="n"/>
      <c r="H105" s="28" t="n"/>
      <c r="I105" s="28" t="n"/>
      <c r="J105" s="28" t="n"/>
      <c r="K105" s="28" t="n"/>
      <c r="L105" s="39" t="n"/>
      <c r="M105" s="39" t="n"/>
      <c r="N105" s="39" t="n"/>
      <c r="O105" s="28" t="n"/>
      <c r="P105" s="28" t="n"/>
    </row>
    <row r="106">
      <c r="A106" s="125" t="n">
        <v>100</v>
      </c>
      <c r="B106" s="32" t="n"/>
      <c r="C106" s="32" t="n"/>
      <c r="D106" s="41" t="n"/>
      <c r="E106" s="32" t="n"/>
      <c r="F106" s="32" t="n"/>
      <c r="G106" s="32" t="n"/>
      <c r="H106" s="32" t="n"/>
      <c r="I106" s="32" t="n"/>
      <c r="J106" s="32" t="n"/>
      <c r="K106" s="32" t="n"/>
      <c r="L106" s="41" t="n"/>
      <c r="M106" s="41" t="n"/>
      <c r="N106" s="41" t="n"/>
      <c r="O106" s="32" t="n"/>
      <c r="P106" s="32" t="n"/>
    </row>
    <row r="107">
      <c r="A107" s="123" t="n">
        <v>101</v>
      </c>
      <c r="B107" s="28" t="n"/>
      <c r="C107" s="28" t="n"/>
      <c r="D107" s="39" t="n"/>
      <c r="E107" s="28" t="n"/>
      <c r="F107" s="28" t="n"/>
      <c r="G107" s="28" t="n"/>
      <c r="H107" s="28" t="n"/>
      <c r="I107" s="28" t="n"/>
      <c r="J107" s="28" t="n"/>
      <c r="K107" s="28" t="n"/>
      <c r="L107" s="39" t="n"/>
      <c r="M107" s="39" t="n"/>
      <c r="N107" s="39" t="n"/>
      <c r="O107" s="28" t="n"/>
      <c r="P107" s="28" t="n"/>
    </row>
    <row r="108">
      <c r="A108" s="125" t="n">
        <v>102</v>
      </c>
      <c r="B108" s="32" t="n"/>
      <c r="C108" s="32" t="n"/>
      <c r="D108" s="41" t="n"/>
      <c r="E108" s="32" t="n"/>
      <c r="F108" s="32" t="n"/>
      <c r="G108" s="32" t="n"/>
      <c r="H108" s="32" t="n"/>
      <c r="I108" s="32" t="n"/>
      <c r="J108" s="32" t="n"/>
      <c r="K108" s="32" t="n"/>
      <c r="L108" s="41" t="n"/>
      <c r="M108" s="41" t="n"/>
      <c r="N108" s="41" t="n"/>
      <c r="O108" s="32" t="n"/>
      <c r="P108" s="32" t="n"/>
    </row>
    <row r="109">
      <c r="A109" s="123" t="n">
        <v>103</v>
      </c>
      <c r="B109" s="28" t="n"/>
      <c r="C109" s="28" t="n"/>
      <c r="D109" s="39" t="n"/>
      <c r="E109" s="28" t="n"/>
      <c r="F109" s="28" t="n"/>
      <c r="G109" s="28" t="n"/>
      <c r="H109" s="28" t="n"/>
      <c r="I109" s="28" t="n"/>
      <c r="J109" s="28" t="n"/>
      <c r="K109" s="28" t="n"/>
      <c r="L109" s="39" t="n"/>
      <c r="M109" s="39" t="n"/>
      <c r="N109" s="39" t="n"/>
      <c r="O109" s="28" t="n"/>
      <c r="P109" s="28" t="n"/>
    </row>
    <row r="110">
      <c r="A110" s="125" t="n">
        <v>104</v>
      </c>
      <c r="B110" s="32" t="n"/>
      <c r="C110" s="32" t="n"/>
      <c r="D110" s="41" t="n"/>
      <c r="E110" s="32" t="n"/>
      <c r="F110" s="32" t="n"/>
      <c r="G110" s="32" t="n"/>
      <c r="H110" s="32" t="n"/>
      <c r="I110" s="32" t="n"/>
      <c r="J110" s="32" t="n"/>
      <c r="K110" s="32" t="n"/>
      <c r="L110" s="41" t="n"/>
      <c r="M110" s="41" t="n"/>
      <c r="N110" s="41" t="n"/>
      <c r="O110" s="32" t="n"/>
      <c r="P110" s="32" t="n"/>
    </row>
    <row r="111">
      <c r="A111" s="123" t="n">
        <v>105</v>
      </c>
      <c r="B111" s="28" t="n"/>
      <c r="C111" s="28" t="n"/>
      <c r="D111" s="39" t="n"/>
      <c r="E111" s="28" t="n"/>
      <c r="F111" s="28" t="n"/>
      <c r="G111" s="28" t="n"/>
      <c r="H111" s="28" t="n"/>
      <c r="I111" s="28" t="n"/>
      <c r="J111" s="28" t="n"/>
      <c r="K111" s="28" t="n"/>
      <c r="L111" s="39" t="n"/>
      <c r="M111" s="39" t="n"/>
      <c r="N111" s="39" t="n"/>
      <c r="O111" s="28" t="n"/>
      <c r="P111" s="28" t="n"/>
    </row>
    <row r="112">
      <c r="A112" s="125" t="n">
        <v>106</v>
      </c>
      <c r="B112" s="32" t="n"/>
      <c r="C112" s="32" t="n"/>
      <c r="D112" s="41" t="n"/>
      <c r="E112" s="32" t="n"/>
      <c r="F112" s="32" t="n"/>
      <c r="G112" s="32" t="n"/>
      <c r="H112" s="32" t="n"/>
      <c r="I112" s="32" t="n"/>
      <c r="J112" s="32" t="n"/>
      <c r="K112" s="32" t="n"/>
      <c r="L112" s="41" t="n"/>
      <c r="M112" s="41" t="n"/>
      <c r="N112" s="41" t="n"/>
      <c r="O112" s="32" t="n"/>
      <c r="P112" s="32" t="n"/>
    </row>
    <row r="113">
      <c r="A113" s="123" t="n">
        <v>107</v>
      </c>
      <c r="B113" s="28" t="n"/>
      <c r="C113" s="28" t="n"/>
      <c r="D113" s="39" t="n"/>
      <c r="E113" s="28" t="n"/>
      <c r="F113" s="28" t="n"/>
      <c r="G113" s="28" t="n"/>
      <c r="H113" s="28" t="n"/>
      <c r="I113" s="28" t="n"/>
      <c r="J113" s="28" t="n"/>
      <c r="K113" s="28" t="n"/>
      <c r="L113" s="39" t="n"/>
      <c r="M113" s="39" t="n"/>
      <c r="N113" s="39" t="n"/>
      <c r="O113" s="28" t="n"/>
      <c r="P113" s="28" t="n"/>
    </row>
    <row r="114">
      <c r="A114" s="125" t="n">
        <v>108</v>
      </c>
      <c r="B114" s="32" t="n"/>
      <c r="C114" s="32" t="n"/>
      <c r="D114" s="41" t="n"/>
      <c r="E114" s="32" t="n"/>
      <c r="F114" s="32" t="n"/>
      <c r="G114" s="32" t="n"/>
      <c r="H114" s="32" t="n"/>
      <c r="I114" s="32" t="n"/>
      <c r="J114" s="32" t="n"/>
      <c r="K114" s="32" t="n"/>
      <c r="L114" s="41" t="n"/>
      <c r="M114" s="41" t="n"/>
      <c r="N114" s="41" t="n"/>
      <c r="O114" s="32" t="n"/>
      <c r="P114" s="32" t="n"/>
    </row>
    <row r="115">
      <c r="A115" s="123" t="n">
        <v>109</v>
      </c>
      <c r="B115" s="28" t="n"/>
      <c r="C115" s="28" t="n"/>
      <c r="D115" s="39" t="n"/>
      <c r="E115" s="28" t="n"/>
      <c r="F115" s="28" t="n"/>
      <c r="G115" s="28" t="n"/>
      <c r="H115" s="28" t="n"/>
      <c r="I115" s="28" t="n"/>
      <c r="J115" s="28" t="n"/>
      <c r="K115" s="28" t="n"/>
      <c r="L115" s="39" t="n"/>
      <c r="M115" s="39" t="n"/>
      <c r="N115" s="39" t="n"/>
      <c r="O115" s="28" t="n"/>
      <c r="P115" s="28" t="n"/>
    </row>
    <row r="116">
      <c r="A116" s="125" t="n">
        <v>110</v>
      </c>
      <c r="B116" s="32" t="n"/>
      <c r="C116" s="32" t="n"/>
      <c r="D116" s="41" t="n"/>
      <c r="E116" s="32" t="n"/>
      <c r="F116" s="32" t="n"/>
      <c r="G116" s="32" t="n"/>
      <c r="H116" s="32" t="n"/>
      <c r="I116" s="32" t="n"/>
      <c r="J116" s="32" t="n"/>
      <c r="K116" s="32" t="n"/>
      <c r="L116" s="41" t="n"/>
      <c r="M116" s="41" t="n"/>
      <c r="N116" s="41" t="n"/>
      <c r="O116" s="32" t="n"/>
      <c r="P116" s="32" t="n"/>
    </row>
    <row r="117">
      <c r="A117" s="123" t="n">
        <v>111</v>
      </c>
      <c r="B117" s="28" t="n"/>
      <c r="C117" s="28" t="n"/>
      <c r="D117" s="39" t="n"/>
      <c r="E117" s="28" t="n"/>
      <c r="F117" s="28" t="n"/>
      <c r="G117" s="28" t="n"/>
      <c r="H117" s="28" t="n"/>
      <c r="I117" s="28" t="n"/>
      <c r="J117" s="28" t="n"/>
      <c r="K117" s="28" t="n"/>
      <c r="L117" s="39" t="n"/>
      <c r="M117" s="39" t="n"/>
      <c r="N117" s="39" t="n"/>
      <c r="O117" s="28" t="n"/>
      <c r="P117" s="28" t="n"/>
    </row>
    <row r="118">
      <c r="A118" s="125" t="n">
        <v>112</v>
      </c>
      <c r="B118" s="32" t="n"/>
      <c r="C118" s="32" t="n"/>
      <c r="D118" s="41" t="n"/>
      <c r="E118" s="32" t="n"/>
      <c r="F118" s="32" t="n"/>
      <c r="G118" s="32" t="n"/>
      <c r="H118" s="32" t="n"/>
      <c r="I118" s="32" t="n"/>
      <c r="J118" s="32" t="n"/>
      <c r="K118" s="32" t="n"/>
      <c r="L118" s="41" t="n"/>
      <c r="M118" s="41" t="n"/>
      <c r="N118" s="41" t="n"/>
      <c r="O118" s="32" t="n"/>
      <c r="P118" s="32" t="n"/>
    </row>
    <row r="119">
      <c r="A119" s="123" t="n">
        <v>113</v>
      </c>
      <c r="B119" s="28" t="n"/>
      <c r="C119" s="28" t="n"/>
      <c r="D119" s="39" t="n"/>
      <c r="E119" s="28" t="n"/>
      <c r="F119" s="28" t="n"/>
      <c r="G119" s="28" t="n"/>
      <c r="H119" s="28" t="n"/>
      <c r="I119" s="28" t="n"/>
      <c r="J119" s="28" t="n"/>
      <c r="K119" s="28" t="n"/>
      <c r="L119" s="39" t="n"/>
      <c r="M119" s="39" t="n"/>
      <c r="N119" s="39" t="n"/>
      <c r="O119" s="28" t="n"/>
      <c r="P119" s="28" t="n"/>
    </row>
    <row r="120">
      <c r="A120" s="125" t="n">
        <v>114</v>
      </c>
      <c r="B120" s="32" t="n"/>
      <c r="C120" s="32" t="n"/>
      <c r="D120" s="41" t="n"/>
      <c r="E120" s="32" t="n"/>
      <c r="F120" s="32" t="n"/>
      <c r="G120" s="32" t="n"/>
      <c r="H120" s="32" t="n"/>
      <c r="I120" s="32" t="n"/>
      <c r="J120" s="32" t="n"/>
      <c r="K120" s="32" t="n"/>
      <c r="L120" s="41" t="n"/>
      <c r="M120" s="41" t="n"/>
      <c r="N120" s="41" t="n"/>
      <c r="O120" s="32" t="n"/>
      <c r="P120" s="32" t="n"/>
    </row>
    <row r="121">
      <c r="A121" s="123" t="n">
        <v>115</v>
      </c>
      <c r="B121" s="28" t="n"/>
      <c r="C121" s="28" t="n"/>
      <c r="D121" s="39" t="n"/>
      <c r="E121" s="28" t="n"/>
      <c r="F121" s="28" t="n"/>
      <c r="G121" s="28" t="n"/>
      <c r="H121" s="28" t="n"/>
      <c r="I121" s="28" t="n"/>
      <c r="J121" s="28" t="n"/>
      <c r="K121" s="28" t="n"/>
      <c r="L121" s="39" t="n"/>
      <c r="M121" s="39" t="n"/>
      <c r="N121" s="39" t="n"/>
      <c r="O121" s="28" t="n"/>
      <c r="P121" s="28" t="n"/>
    </row>
    <row r="122">
      <c r="A122" s="125" t="n">
        <v>116</v>
      </c>
      <c r="B122" s="32" t="n"/>
      <c r="C122" s="32" t="n"/>
      <c r="D122" s="41" t="n"/>
      <c r="E122" s="32" t="n"/>
      <c r="F122" s="32" t="n"/>
      <c r="G122" s="32" t="n"/>
      <c r="H122" s="32" t="n"/>
      <c r="I122" s="32" t="n"/>
      <c r="J122" s="32" t="n"/>
      <c r="K122" s="32" t="n"/>
      <c r="L122" s="41" t="n"/>
      <c r="M122" s="41" t="n"/>
      <c r="N122" s="41" t="n"/>
      <c r="O122" s="32" t="n"/>
      <c r="P122" s="32" t="n"/>
    </row>
    <row r="123">
      <c r="A123" s="123" t="n">
        <v>117</v>
      </c>
      <c r="B123" s="28" t="n"/>
      <c r="C123" s="28" t="n"/>
      <c r="D123" s="39" t="n"/>
      <c r="E123" s="28" t="n"/>
      <c r="F123" s="28" t="n"/>
      <c r="G123" s="28" t="n"/>
      <c r="H123" s="28" t="n"/>
      <c r="I123" s="28" t="n"/>
      <c r="J123" s="28" t="n"/>
      <c r="K123" s="28" t="n"/>
      <c r="L123" s="39" t="n"/>
      <c r="M123" s="39" t="n"/>
      <c r="N123" s="39" t="n"/>
      <c r="O123" s="28" t="n"/>
      <c r="P123" s="28" t="n"/>
    </row>
    <row r="124">
      <c r="A124" s="125" t="n">
        <v>118</v>
      </c>
      <c r="B124" s="32" t="n"/>
      <c r="C124" s="32" t="n"/>
      <c r="D124" s="41" t="n"/>
      <c r="E124" s="32" t="n"/>
      <c r="F124" s="32" t="n"/>
      <c r="G124" s="32" t="n"/>
      <c r="H124" s="32" t="n"/>
      <c r="I124" s="32" t="n"/>
      <c r="J124" s="32" t="n"/>
      <c r="K124" s="32" t="n"/>
      <c r="L124" s="41" t="n"/>
      <c r="M124" s="41" t="n"/>
      <c r="N124" s="41" t="n"/>
      <c r="O124" s="32" t="n"/>
      <c r="P124" s="32" t="n"/>
    </row>
    <row r="125">
      <c r="A125" s="123" t="n">
        <v>119</v>
      </c>
      <c r="B125" s="28" t="n"/>
      <c r="C125" s="28" t="n"/>
      <c r="D125" s="39" t="n"/>
      <c r="E125" s="28" t="n"/>
      <c r="F125" s="28" t="n"/>
      <c r="G125" s="28" t="n"/>
      <c r="H125" s="28" t="n"/>
      <c r="I125" s="28" t="n"/>
      <c r="J125" s="28" t="n"/>
      <c r="K125" s="28" t="n"/>
      <c r="L125" s="39" t="n"/>
      <c r="M125" s="39" t="n"/>
      <c r="N125" s="39" t="n"/>
      <c r="O125" s="28" t="n"/>
      <c r="P125" s="28" t="n"/>
    </row>
    <row r="126">
      <c r="A126" s="125" t="n">
        <v>120</v>
      </c>
      <c r="B126" s="32" t="n"/>
      <c r="C126" s="32" t="n"/>
      <c r="D126" s="41" t="n"/>
      <c r="E126" s="32" t="n"/>
      <c r="F126" s="32" t="n"/>
      <c r="G126" s="32" t="n"/>
      <c r="H126" s="32" t="n"/>
      <c r="I126" s="32" t="n"/>
      <c r="J126" s="32" t="n"/>
      <c r="K126" s="32" t="n"/>
      <c r="L126" s="41" t="n"/>
      <c r="M126" s="41" t="n"/>
      <c r="N126" s="41" t="n"/>
      <c r="O126" s="32" t="n"/>
      <c r="P126" s="32" t="n"/>
    </row>
    <row r="127">
      <c r="A127" s="123" t="n">
        <v>121</v>
      </c>
      <c r="B127" s="28" t="n"/>
      <c r="C127" s="28" t="n"/>
      <c r="D127" s="39" t="n"/>
      <c r="E127" s="28" t="n"/>
      <c r="F127" s="28" t="n"/>
      <c r="G127" s="28" t="n"/>
      <c r="H127" s="28" t="n"/>
      <c r="I127" s="28" t="n"/>
      <c r="J127" s="28" t="n"/>
      <c r="K127" s="28" t="n"/>
      <c r="L127" s="39" t="n"/>
      <c r="M127" s="39" t="n"/>
      <c r="N127" s="39" t="n"/>
      <c r="O127" s="28" t="n"/>
      <c r="P127" s="28" t="n"/>
    </row>
    <row r="128">
      <c r="A128" s="125" t="n">
        <v>122</v>
      </c>
      <c r="B128" s="32" t="n"/>
      <c r="C128" s="32" t="n"/>
      <c r="D128" s="41" t="n"/>
      <c r="E128" s="32" t="n"/>
      <c r="F128" s="32" t="n"/>
      <c r="G128" s="32" t="n"/>
      <c r="H128" s="32" t="n"/>
      <c r="I128" s="32" t="n"/>
      <c r="J128" s="32" t="n"/>
      <c r="K128" s="32" t="n"/>
      <c r="L128" s="41" t="n"/>
      <c r="M128" s="41" t="n"/>
      <c r="N128" s="41" t="n"/>
      <c r="O128" s="32" t="n"/>
      <c r="P128" s="32" t="n"/>
    </row>
    <row r="129">
      <c r="A129" s="123" t="n">
        <v>123</v>
      </c>
      <c r="B129" s="28" t="n"/>
      <c r="C129" s="28" t="n"/>
      <c r="D129" s="39" t="n"/>
      <c r="E129" s="28" t="n"/>
      <c r="F129" s="28" t="n"/>
      <c r="G129" s="28" t="n"/>
      <c r="H129" s="28" t="n"/>
      <c r="I129" s="28" t="n"/>
      <c r="J129" s="28" t="n"/>
      <c r="K129" s="28" t="n"/>
      <c r="L129" s="39" t="n"/>
      <c r="M129" s="39" t="n"/>
      <c r="N129" s="39" t="n"/>
      <c r="O129" s="28" t="n"/>
      <c r="P129" s="28" t="n"/>
    </row>
    <row r="130">
      <c r="A130" s="125" t="n">
        <v>124</v>
      </c>
      <c r="B130" s="32" t="n"/>
      <c r="C130" s="32" t="n"/>
      <c r="D130" s="41" t="n"/>
      <c r="E130" s="32" t="n"/>
      <c r="F130" s="32" t="n"/>
      <c r="G130" s="32" t="n"/>
      <c r="H130" s="32" t="n"/>
      <c r="I130" s="32" t="n"/>
      <c r="J130" s="32" t="n"/>
      <c r="K130" s="32" t="n"/>
      <c r="L130" s="41" t="n"/>
      <c r="M130" s="41" t="n"/>
      <c r="N130" s="41" t="n"/>
      <c r="O130" s="32" t="n"/>
      <c r="P130" s="32" t="n"/>
    </row>
    <row r="131">
      <c r="A131" s="123" t="n">
        <v>125</v>
      </c>
      <c r="B131" s="28" t="n"/>
      <c r="C131" s="28" t="n"/>
      <c r="D131" s="39" t="n"/>
      <c r="E131" s="28" t="n"/>
      <c r="F131" s="28" t="n"/>
      <c r="G131" s="28" t="n"/>
      <c r="H131" s="28" t="n"/>
      <c r="I131" s="28" t="n"/>
      <c r="J131" s="28" t="n"/>
      <c r="K131" s="28" t="n"/>
      <c r="L131" s="39" t="n"/>
      <c r="M131" s="39" t="n"/>
      <c r="N131" s="39" t="n"/>
      <c r="O131" s="28" t="n"/>
      <c r="P131" s="28" t="n"/>
    </row>
    <row r="132">
      <c r="A132" s="125" t="n">
        <v>126</v>
      </c>
      <c r="B132" s="32" t="n"/>
      <c r="C132" s="32" t="n"/>
      <c r="D132" s="41" t="n"/>
      <c r="E132" s="32" t="n"/>
      <c r="F132" s="32" t="n"/>
      <c r="G132" s="32" t="n"/>
      <c r="H132" s="32" t="n"/>
      <c r="I132" s="32" t="n"/>
      <c r="J132" s="32" t="n"/>
      <c r="K132" s="32" t="n"/>
      <c r="L132" s="41" t="n"/>
      <c r="M132" s="41" t="n"/>
      <c r="N132" s="41" t="n"/>
      <c r="O132" s="32" t="n"/>
      <c r="P132" s="32" t="n"/>
    </row>
    <row r="133">
      <c r="A133" s="123" t="n">
        <v>127</v>
      </c>
      <c r="B133" s="28" t="n"/>
      <c r="C133" s="28" t="n"/>
      <c r="D133" s="39" t="n"/>
      <c r="E133" s="28" t="n"/>
      <c r="F133" s="28" t="n"/>
      <c r="G133" s="28" t="n"/>
      <c r="H133" s="28" t="n"/>
      <c r="I133" s="28" t="n"/>
      <c r="J133" s="28" t="n"/>
      <c r="K133" s="28" t="n"/>
      <c r="L133" s="39" t="n"/>
      <c r="M133" s="39" t="n"/>
      <c r="N133" s="39" t="n"/>
      <c r="O133" s="28" t="n"/>
      <c r="P133" s="28" t="n"/>
    </row>
    <row r="134">
      <c r="A134" s="125" t="n">
        <v>128</v>
      </c>
      <c r="B134" s="32" t="n"/>
      <c r="C134" s="32" t="n"/>
      <c r="D134" s="41" t="n"/>
      <c r="E134" s="32" t="n"/>
      <c r="F134" s="32" t="n"/>
      <c r="G134" s="32" t="n"/>
      <c r="H134" s="32" t="n"/>
      <c r="I134" s="32" t="n"/>
      <c r="J134" s="32" t="n"/>
      <c r="K134" s="32" t="n"/>
      <c r="L134" s="41" t="n"/>
      <c r="M134" s="41" t="n"/>
      <c r="N134" s="41" t="n"/>
      <c r="O134" s="32" t="n"/>
      <c r="P134" s="32" t="n"/>
    </row>
    <row r="135">
      <c r="A135" s="123" t="n">
        <v>129</v>
      </c>
      <c r="B135" s="28" t="n"/>
      <c r="C135" s="28" t="n"/>
      <c r="D135" s="39" t="n"/>
      <c r="E135" s="28" t="n"/>
      <c r="F135" s="28" t="n"/>
      <c r="G135" s="28" t="n"/>
      <c r="H135" s="28" t="n"/>
      <c r="I135" s="28" t="n"/>
      <c r="J135" s="28" t="n"/>
      <c r="K135" s="28" t="n"/>
      <c r="L135" s="39" t="n"/>
      <c r="M135" s="39" t="n"/>
      <c r="N135" s="39" t="n"/>
      <c r="O135" s="28" t="n"/>
      <c r="P135" s="28" t="n"/>
    </row>
    <row r="136">
      <c r="A136" s="125" t="n">
        <v>130</v>
      </c>
      <c r="B136" s="32" t="n"/>
      <c r="C136" s="32" t="n"/>
      <c r="D136" s="41" t="n"/>
      <c r="E136" s="32" t="n"/>
      <c r="F136" s="32" t="n"/>
      <c r="G136" s="32" t="n"/>
      <c r="H136" s="32" t="n"/>
      <c r="I136" s="32" t="n"/>
      <c r="J136" s="32" t="n"/>
      <c r="K136" s="32" t="n"/>
      <c r="L136" s="41" t="n"/>
      <c r="M136" s="41" t="n"/>
      <c r="N136" s="41" t="n"/>
      <c r="O136" s="32" t="n"/>
      <c r="P136" s="32" t="n"/>
    </row>
    <row r="137">
      <c r="A137" s="123" t="n">
        <v>131</v>
      </c>
      <c r="B137" s="28" t="n"/>
      <c r="C137" s="28" t="n"/>
      <c r="D137" s="39" t="n"/>
      <c r="E137" s="28" t="n"/>
      <c r="F137" s="28" t="n"/>
      <c r="G137" s="28" t="n"/>
      <c r="H137" s="28" t="n"/>
      <c r="I137" s="28" t="n"/>
      <c r="J137" s="28" t="n"/>
      <c r="K137" s="28" t="n"/>
      <c r="L137" s="39" t="n"/>
      <c r="M137" s="39" t="n"/>
      <c r="N137" s="39" t="n"/>
      <c r="O137" s="28" t="n"/>
      <c r="P137" s="28" t="n"/>
    </row>
    <row r="138">
      <c r="A138" s="125" t="n">
        <v>132</v>
      </c>
      <c r="B138" s="32" t="n"/>
      <c r="C138" s="32" t="n"/>
      <c r="D138" s="41" t="n"/>
      <c r="E138" s="32" t="n"/>
      <c r="F138" s="32" t="n"/>
      <c r="G138" s="32" t="n"/>
      <c r="H138" s="32" t="n"/>
      <c r="I138" s="32" t="n"/>
      <c r="J138" s="32" t="n"/>
      <c r="K138" s="32" t="n"/>
      <c r="L138" s="41" t="n"/>
      <c r="M138" s="41" t="n"/>
      <c r="N138" s="41" t="n"/>
      <c r="O138" s="32" t="n"/>
      <c r="P138" s="32" t="n"/>
    </row>
    <row r="139">
      <c r="A139" s="123" t="n">
        <v>133</v>
      </c>
      <c r="B139" s="28" t="n"/>
      <c r="C139" s="28" t="n"/>
      <c r="D139" s="39" t="n"/>
      <c r="E139" s="28" t="n"/>
      <c r="F139" s="28" t="n"/>
      <c r="G139" s="28" t="n"/>
      <c r="H139" s="28" t="n"/>
      <c r="I139" s="28" t="n"/>
      <c r="J139" s="28" t="n"/>
      <c r="K139" s="28" t="n"/>
      <c r="L139" s="39" t="n"/>
      <c r="M139" s="39" t="n"/>
      <c r="N139" s="39" t="n"/>
      <c r="O139" s="28" t="n"/>
      <c r="P139" s="28" t="n"/>
    </row>
    <row r="140">
      <c r="A140" s="125" t="n">
        <v>134</v>
      </c>
      <c r="B140" s="32" t="n"/>
      <c r="C140" s="32" t="n"/>
      <c r="D140" s="41" t="n"/>
      <c r="E140" s="32" t="n"/>
      <c r="F140" s="32" t="n"/>
      <c r="G140" s="32" t="n"/>
      <c r="H140" s="32" t="n"/>
      <c r="I140" s="32" t="n"/>
      <c r="J140" s="32" t="n"/>
      <c r="K140" s="32" t="n"/>
      <c r="L140" s="41" t="n"/>
      <c r="M140" s="41" t="n"/>
      <c r="N140" s="41" t="n"/>
      <c r="O140" s="32" t="n"/>
      <c r="P140" s="32" t="n"/>
    </row>
    <row r="141">
      <c r="A141" s="123" t="n">
        <v>135</v>
      </c>
      <c r="B141" s="28" t="n"/>
      <c r="C141" s="28" t="n"/>
      <c r="D141" s="39" t="n"/>
      <c r="E141" s="28" t="n"/>
      <c r="F141" s="28" t="n"/>
      <c r="G141" s="28" t="n"/>
      <c r="H141" s="28" t="n"/>
      <c r="I141" s="28" t="n"/>
      <c r="J141" s="28" t="n"/>
      <c r="K141" s="28" t="n"/>
      <c r="L141" s="39" t="n"/>
      <c r="M141" s="39" t="n"/>
      <c r="N141" s="39" t="n"/>
      <c r="O141" s="28" t="n"/>
      <c r="P141" s="28" t="n"/>
    </row>
    <row r="142">
      <c r="A142" s="125" t="n">
        <v>136</v>
      </c>
      <c r="B142" s="32" t="n"/>
      <c r="C142" s="32" t="n"/>
      <c r="D142" s="41" t="n"/>
      <c r="E142" s="32" t="n"/>
      <c r="F142" s="32" t="n"/>
      <c r="G142" s="32" t="n"/>
      <c r="H142" s="32" t="n"/>
      <c r="I142" s="32" t="n"/>
      <c r="J142" s="32" t="n"/>
      <c r="K142" s="32" t="n"/>
      <c r="L142" s="41" t="n"/>
      <c r="M142" s="41" t="n"/>
      <c r="N142" s="41" t="n"/>
      <c r="O142" s="32" t="n"/>
      <c r="P142" s="32" t="n"/>
    </row>
    <row r="143">
      <c r="A143" s="123" t="n">
        <v>137</v>
      </c>
      <c r="B143" s="28" t="n"/>
      <c r="C143" s="28" t="n"/>
      <c r="D143" s="39" t="n"/>
      <c r="E143" s="28" t="n"/>
      <c r="F143" s="28" t="n"/>
      <c r="G143" s="28" t="n"/>
      <c r="H143" s="28" t="n"/>
      <c r="I143" s="28" t="n"/>
      <c r="J143" s="28" t="n"/>
      <c r="K143" s="28" t="n"/>
      <c r="L143" s="39" t="n"/>
      <c r="M143" s="39" t="n"/>
      <c r="N143" s="39" t="n"/>
      <c r="O143" s="28" t="n"/>
      <c r="P143" s="28" t="n"/>
    </row>
    <row r="144">
      <c r="A144" s="125" t="n">
        <v>138</v>
      </c>
      <c r="B144" s="32" t="n"/>
      <c r="C144" s="32" t="n"/>
      <c r="D144" s="41" t="n"/>
      <c r="E144" s="32" t="n"/>
      <c r="F144" s="32" t="n"/>
      <c r="G144" s="32" t="n"/>
      <c r="H144" s="32" t="n"/>
      <c r="I144" s="32" t="n"/>
      <c r="J144" s="32" t="n"/>
      <c r="K144" s="32" t="n"/>
      <c r="L144" s="41" t="n"/>
      <c r="M144" s="41" t="n"/>
      <c r="N144" s="41" t="n"/>
      <c r="O144" s="32" t="n"/>
      <c r="P144" s="32" t="n"/>
    </row>
    <row r="145">
      <c r="A145" s="123" t="n">
        <v>139</v>
      </c>
      <c r="B145" s="28" t="n"/>
      <c r="C145" s="28" t="n"/>
      <c r="D145" s="39" t="n"/>
      <c r="E145" s="28" t="n"/>
      <c r="F145" s="28" t="n"/>
      <c r="G145" s="28" t="n"/>
      <c r="H145" s="28" t="n"/>
      <c r="I145" s="28" t="n"/>
      <c r="J145" s="28" t="n"/>
      <c r="K145" s="28" t="n"/>
      <c r="L145" s="39" t="n"/>
      <c r="M145" s="39" t="n"/>
      <c r="N145" s="39" t="n"/>
      <c r="O145" s="28" t="n"/>
      <c r="P145" s="28" t="n"/>
    </row>
    <row r="146">
      <c r="A146" s="125" t="n">
        <v>140</v>
      </c>
      <c r="B146" s="32" t="n"/>
      <c r="C146" s="32" t="n"/>
      <c r="D146" s="41" t="n"/>
      <c r="E146" s="32" t="n"/>
      <c r="F146" s="32" t="n"/>
      <c r="G146" s="32" t="n"/>
      <c r="H146" s="32" t="n"/>
      <c r="I146" s="32" t="n"/>
      <c r="J146" s="32" t="n"/>
      <c r="K146" s="32" t="n"/>
      <c r="L146" s="41" t="n"/>
      <c r="M146" s="41" t="n"/>
      <c r="N146" s="41" t="n"/>
      <c r="O146" s="32" t="n"/>
      <c r="P146" s="32" t="n"/>
    </row>
    <row r="147">
      <c r="A147" s="123" t="n">
        <v>141</v>
      </c>
      <c r="B147" s="28" t="n"/>
      <c r="C147" s="28" t="n"/>
      <c r="D147" s="39" t="n"/>
      <c r="E147" s="28" t="n"/>
      <c r="F147" s="28" t="n"/>
      <c r="G147" s="28" t="n"/>
      <c r="H147" s="28" t="n"/>
      <c r="I147" s="28" t="n"/>
      <c r="J147" s="28" t="n"/>
      <c r="K147" s="28" t="n"/>
      <c r="L147" s="39" t="n"/>
      <c r="M147" s="39" t="n"/>
      <c r="N147" s="39" t="n"/>
      <c r="O147" s="28" t="n"/>
      <c r="P147" s="28" t="n"/>
    </row>
    <row r="148">
      <c r="A148" s="125" t="n">
        <v>142</v>
      </c>
      <c r="B148" s="32" t="n"/>
      <c r="C148" s="32" t="n"/>
      <c r="D148" s="41" t="n"/>
      <c r="E148" s="32" t="n"/>
      <c r="F148" s="32" t="n"/>
      <c r="G148" s="32" t="n"/>
      <c r="H148" s="32" t="n"/>
      <c r="I148" s="32" t="n"/>
      <c r="J148" s="32" t="n"/>
      <c r="K148" s="32" t="n"/>
      <c r="L148" s="41" t="n"/>
      <c r="M148" s="41" t="n"/>
      <c r="N148" s="41" t="n"/>
      <c r="O148" s="32" t="n"/>
      <c r="P148" s="32" t="n"/>
    </row>
    <row r="149">
      <c r="A149" s="123" t="n">
        <v>143</v>
      </c>
      <c r="B149" s="28" t="n"/>
      <c r="C149" s="28" t="n"/>
      <c r="D149" s="39" t="n"/>
      <c r="E149" s="28" t="n"/>
      <c r="F149" s="28" t="n"/>
      <c r="G149" s="28" t="n"/>
      <c r="H149" s="28" t="n"/>
      <c r="I149" s="28" t="n"/>
      <c r="J149" s="28" t="n"/>
      <c r="K149" s="28" t="n"/>
      <c r="L149" s="39" t="n"/>
      <c r="M149" s="39" t="n"/>
      <c r="N149" s="39" t="n"/>
      <c r="O149" s="28" t="n"/>
      <c r="P149" s="28" t="n"/>
    </row>
    <row r="150">
      <c r="A150" s="125" t="n">
        <v>144</v>
      </c>
      <c r="B150" s="32" t="n"/>
      <c r="C150" s="32" t="n"/>
      <c r="D150" s="41" t="n"/>
      <c r="E150" s="32" t="n"/>
      <c r="F150" s="32" t="n"/>
      <c r="G150" s="32" t="n"/>
      <c r="H150" s="32" t="n"/>
      <c r="I150" s="32" t="n"/>
      <c r="J150" s="32" t="n"/>
      <c r="K150" s="32" t="n"/>
      <c r="L150" s="41" t="n"/>
      <c r="M150" s="41" t="n"/>
      <c r="N150" s="41" t="n"/>
      <c r="O150" s="32" t="n"/>
      <c r="P150" s="32" t="n"/>
    </row>
    <row r="151">
      <c r="A151" s="123" t="n">
        <v>145</v>
      </c>
      <c r="B151" s="28" t="n"/>
      <c r="C151" s="28" t="n"/>
      <c r="D151" s="39" t="n"/>
      <c r="E151" s="28" t="n"/>
      <c r="F151" s="28" t="n"/>
      <c r="G151" s="28" t="n"/>
      <c r="H151" s="28" t="n"/>
      <c r="I151" s="28" t="n"/>
      <c r="J151" s="28" t="n"/>
      <c r="K151" s="28" t="n"/>
      <c r="L151" s="39" t="n"/>
      <c r="M151" s="39" t="n"/>
      <c r="N151" s="39" t="n"/>
      <c r="O151" s="28" t="n"/>
      <c r="P151" s="28" t="n"/>
    </row>
    <row r="152">
      <c r="A152" s="125" t="n">
        <v>146</v>
      </c>
      <c r="B152" s="32" t="n"/>
      <c r="C152" s="32" t="n"/>
      <c r="D152" s="41" t="n"/>
      <c r="E152" s="32" t="n"/>
      <c r="F152" s="32" t="n"/>
      <c r="G152" s="32" t="n"/>
      <c r="H152" s="32" t="n"/>
      <c r="I152" s="32" t="n"/>
      <c r="J152" s="32" t="n"/>
      <c r="K152" s="32" t="n"/>
      <c r="L152" s="41" t="n"/>
      <c r="M152" s="41" t="n"/>
      <c r="N152" s="41" t="n"/>
      <c r="O152" s="32" t="n"/>
      <c r="P152" s="32" t="n"/>
    </row>
    <row r="153">
      <c r="A153" s="123" t="n">
        <v>147</v>
      </c>
      <c r="B153" s="28" t="n"/>
      <c r="C153" s="28" t="n"/>
      <c r="D153" s="39" t="n"/>
      <c r="E153" s="28" t="n"/>
      <c r="F153" s="28" t="n"/>
      <c r="G153" s="28" t="n"/>
      <c r="H153" s="28" t="n"/>
      <c r="I153" s="28" t="n"/>
      <c r="J153" s="28" t="n"/>
      <c r="K153" s="28" t="n"/>
      <c r="L153" s="39" t="n"/>
      <c r="M153" s="39" t="n"/>
      <c r="N153" s="39" t="n"/>
      <c r="O153" s="28" t="n"/>
      <c r="P153" s="28" t="n"/>
    </row>
    <row r="154">
      <c r="A154" s="125" t="n">
        <v>148</v>
      </c>
      <c r="B154" s="32" t="n"/>
      <c r="C154" s="32" t="n"/>
      <c r="D154" s="41" t="n"/>
      <c r="E154" s="32" t="n"/>
      <c r="F154" s="32" t="n"/>
      <c r="G154" s="32" t="n"/>
      <c r="H154" s="32" t="n"/>
      <c r="I154" s="32" t="n"/>
      <c r="J154" s="32" t="n"/>
      <c r="K154" s="32" t="n"/>
      <c r="L154" s="41" t="n"/>
      <c r="M154" s="41" t="n"/>
      <c r="N154" s="41" t="n"/>
      <c r="O154" s="32" t="n"/>
      <c r="P154" s="32" t="n"/>
    </row>
    <row r="155">
      <c r="A155" s="123" t="n">
        <v>149</v>
      </c>
      <c r="B155" s="28" t="n"/>
      <c r="C155" s="28" t="n"/>
      <c r="D155" s="39" t="n"/>
      <c r="E155" s="28" t="n"/>
      <c r="F155" s="28" t="n"/>
      <c r="G155" s="28" t="n"/>
      <c r="H155" s="28" t="n"/>
      <c r="I155" s="28" t="n"/>
      <c r="J155" s="28" t="n"/>
      <c r="K155" s="28" t="n"/>
      <c r="L155" s="39" t="n"/>
      <c r="M155" s="39" t="n"/>
      <c r="N155" s="39" t="n"/>
      <c r="O155" s="28" t="n"/>
      <c r="P155" s="28" t="n"/>
    </row>
    <row r="156">
      <c r="A156" s="125" t="n">
        <v>150</v>
      </c>
      <c r="B156" s="32" t="n"/>
      <c r="C156" s="32" t="n"/>
      <c r="D156" s="41" t="n"/>
      <c r="E156" s="32" t="n"/>
      <c r="F156" s="32" t="n"/>
      <c r="G156" s="32" t="n"/>
      <c r="H156" s="32" t="n"/>
      <c r="I156" s="32" t="n"/>
      <c r="J156" s="32" t="n"/>
      <c r="K156" s="32" t="n"/>
      <c r="L156" s="41" t="n"/>
      <c r="M156" s="41" t="n"/>
      <c r="N156" s="41" t="n"/>
      <c r="O156" s="32" t="n"/>
      <c r="P156" s="32" t="n"/>
    </row>
  </sheetData>
  <autoFilter ref="A6:P6"/>
  <mergeCells count="7">
    <mergeCell ref="A4:B4"/>
    <mergeCell ref="G4:H4"/>
    <mergeCell ref="J4:K4"/>
    <mergeCell ref="A1:P1"/>
    <mergeCell ref="D4:E4"/>
    <mergeCell ref="M4:N4"/>
    <mergeCell ref="A2:P2"/>
  </mergeCells>
  <conditionalFormatting sqref="D7:D156">
    <cfRule type="expression" priority="1" dxfId="0">
      <formula>AND(D7&lt;TODAY(),D7&lt;&gt;"",J7&lt;&gt;"Completed")</formula>
    </cfRule>
    <cfRule type="expression" priority="2" dxfId="1">
      <formula>AND(D7=TODAY(),D7&lt;&gt;"")</formula>
    </cfRule>
    <cfRule type="expression" priority="3" dxfId="6">
      <formula>AND(D7&gt;TODAY(),D7&lt;=TODAY()+3,D7&lt;&gt;"")</formula>
    </cfRule>
    <cfRule type="expression" priority="4" dxfId="2">
      <formula>AND(D7&gt;TODAY()+3,D7&lt;&gt;"")</formula>
    </cfRule>
  </conditionalFormatting>
  <conditionalFormatting sqref="J7:J156">
    <cfRule type="cellIs" priority="5" operator="equal" dxfId="7">
      <formula>"Completed"</formula>
    </cfRule>
  </conditionalFormatting>
  <conditionalFormatting sqref="F7:F156">
    <cfRule type="cellIs" priority="6" operator="equal" dxfId="0">
      <formula>"High"</formula>
    </cfRule>
    <cfRule type="cellIs" priority="7" operator="equal" dxfId="1">
      <formula>"Medium"</formula>
    </cfRule>
    <cfRule type="cellIs" priority="8" operator="equal" dxfId="2">
      <formula>"Low"</formula>
    </cfRule>
  </conditionalFormatting>
  <dataValidations count="5">
    <dataValidation sqref="F7:F156" showDropDown="0" showInputMessage="0" showErrorMessage="0" allowBlank="1" type="list">
      <formula1>"High,Medium,Low"</formula1>
    </dataValidation>
    <dataValidation sqref="G7:G156" showDropDown="0" showInputMessage="0" showErrorMessage="0" allowBlank="1" type="list">
      <formula1>"Phone,Email,Text,In-Person,Video"</formula1>
    </dataValidation>
    <dataValidation sqref="H7:H156" showDropDown="0" showInputMessage="0" showErrorMessage="0" allowBlank="1" type="list">
      <formula1>"Callback,AEP Check-in,OEP Check-in,Annual Review,Welcome Call,Retention,Complaint,SEP Follow-Up,Other"</formula1>
    </dataValidation>
    <dataValidation sqref="J7:J156" showDropDown="0" showInputMessage="0" showErrorMessage="0" allowBlank="1" type="list">
      <formula1>"Pending,In Progress,Completed,Rescheduled,No Answer,Voicemail,DNC,Cancelled"</formula1>
    </dataValidation>
    <dataValidation sqref="K7:K156" showDropDown="0" showInputMessage="0" showErrorMessage="0" allowBlank="1" type="list">
      <formula1>"Enrolled,Not Interested,Rescheduled,Needs Info,Transferred,No Answer,DNC"</formula1>
    </dataValidation>
  </dataValidations>
  <pageMargins left="0.5" right="0.5" top="0.75" bottom="0.75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00B0A0"/>
    <outlinePr summaryBelow="1" summaryRight="1"/>
    <pageSetUpPr fitToPage="1"/>
  </sheetPr>
  <dimension ref="A1:T207"/>
  <sheetViews>
    <sheetView showGridLines="0" workbookViewId="0">
      <pane xSplit="1" ySplit="7" topLeftCell="B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14" customWidth="1" min="3" max="3"/>
    <col width="12" customWidth="1" min="4" max="4"/>
    <col width="10" customWidth="1" min="5" max="5"/>
    <col width="10" customWidth="1" min="6" max="6"/>
    <col width="20" customWidth="1" min="7" max="7"/>
    <col width="13" customWidth="1" min="8" max="8"/>
    <col width="15" customWidth="1" min="9" max="9"/>
    <col width="18" customWidth="1" min="10" max="10"/>
    <col width="14" customWidth="1" min="11" max="11"/>
    <col width="14" customWidth="1" min="12" max="12"/>
    <col width="16" customWidth="1" min="13" max="13"/>
    <col width="11" customWidth="1" min="14" max="14"/>
    <col width="18" customWidth="1" min="15" max="15"/>
    <col width="13" customWidth="1" min="16" max="16"/>
    <col width="15" customWidth="1" min="17" max="17"/>
    <col width="22" customWidth="1" min="18" max="18"/>
    <col width="14" customWidth="1" min="19" max="19"/>
    <col width="25" customWidth="1" min="20" max="20"/>
  </cols>
  <sheetData>
    <row r="1">
      <c r="A1" s="12" t="inlineStr">
        <is>
          <t>📅 APPOINTMENT CENTER</t>
        </is>
      </c>
    </row>
    <row r="2">
      <c r="A2" s="13" t="inlineStr">
        <is>
          <t>Schedule, confirm, and track every appointment. Monitor conversion from appointment to sale.</t>
        </is>
      </c>
    </row>
    <row r="4">
      <c r="A4" s="87" t="inlineStr">
        <is>
          <t>Total Appts</t>
        </is>
      </c>
      <c r="D4" s="87" t="inlineStr">
        <is>
          <t>Confirmed</t>
        </is>
      </c>
      <c r="G4" s="87" t="inlineStr">
        <is>
          <t>Completed</t>
        </is>
      </c>
      <c r="J4" s="87" t="inlineStr">
        <is>
          <t>No Shows</t>
        </is>
      </c>
      <c r="M4" s="87" t="inlineStr">
        <is>
          <t>Sales Made</t>
        </is>
      </c>
      <c r="P4" s="87" t="inlineStr">
        <is>
          <t>Conv Rate</t>
        </is>
      </c>
    </row>
    <row r="5">
      <c r="A5" s="53">
        <f>COUNTA(B8:B307)</f>
        <v/>
      </c>
      <c r="D5" s="53">
        <f>COUNTIF(L8:L307,"Confirmed")</f>
        <v/>
      </c>
      <c r="G5" s="53">
        <f>COUNTIF(M8:M307,"Completed")</f>
        <v/>
      </c>
      <c r="J5" s="53">
        <f>COUNTIF(L8:L307,"No Show")</f>
        <v/>
      </c>
      <c r="M5" s="53">
        <f>COUNTIF(N8:N307,"Yes")</f>
        <v/>
      </c>
      <c r="P5" s="54">
        <f>IFERROR(COUNTIF(N8:N307,"Yes")/COUNTIF(M8:M307,"Completed"),0)</f>
        <v/>
      </c>
    </row>
    <row r="7">
      <c r="A7" s="118" t="inlineStr">
        <is>
          <t>#</t>
        </is>
      </c>
      <c r="B7" s="118" t="inlineStr">
        <is>
          <t>Client Name</t>
        </is>
      </c>
      <c r="C7" s="118" t="inlineStr">
        <is>
          <t>Phone</t>
        </is>
      </c>
      <c r="D7" s="118" t="inlineStr">
        <is>
          <t>Date</t>
        </is>
      </c>
      <c r="E7" s="118" t="inlineStr">
        <is>
          <t>Time</t>
        </is>
      </c>
      <c r="F7" s="118" t="inlineStr">
        <is>
          <t>Duration</t>
        </is>
      </c>
      <c r="G7" s="118" t="inlineStr">
        <is>
          <t>Type</t>
        </is>
      </c>
      <c r="H7" s="118" t="inlineStr">
        <is>
          <t>Method</t>
        </is>
      </c>
      <c r="I7" s="118" t="inlineStr">
        <is>
          <t>Location</t>
        </is>
      </c>
      <c r="J7" s="118" t="inlineStr">
        <is>
          <t>Carrier Discussed</t>
        </is>
      </c>
      <c r="K7" s="118" t="inlineStr">
        <is>
          <t>Agent</t>
        </is>
      </c>
      <c r="L7" s="118" t="inlineStr">
        <is>
          <t>Confirmation</t>
        </is>
      </c>
      <c r="M7" s="118" t="inlineStr">
        <is>
          <t>Outcome</t>
        </is>
      </c>
      <c r="N7" s="118" t="inlineStr">
        <is>
          <t>Sale Made</t>
        </is>
      </c>
      <c r="O7" s="118" t="inlineStr">
        <is>
          <t>Plan Sold</t>
        </is>
      </c>
      <c r="P7" s="118" t="inlineStr">
        <is>
          <t>Premium $</t>
        </is>
      </c>
      <c r="Q7" s="118" t="inlineStr">
        <is>
          <t>Commission Est $</t>
        </is>
      </c>
      <c r="R7" s="118" t="inlineStr">
        <is>
          <t>Calendar Link</t>
        </is>
      </c>
      <c r="S7" s="118" t="inlineStr">
        <is>
          <t>Follow-Up Date</t>
        </is>
      </c>
      <c r="T7" s="118" t="inlineStr">
        <is>
          <t>Notes</t>
        </is>
      </c>
    </row>
    <row r="8">
      <c r="A8" s="123" t="n">
        <v>1</v>
      </c>
      <c r="B8" s="28" t="inlineStr">
        <is>
          <t>Carol White</t>
        </is>
      </c>
      <c r="C8" s="28" t="inlineStr">
        <is>
          <t>(625) 263-4388</t>
        </is>
      </c>
      <c r="D8" s="39" t="n">
        <v>46168</v>
      </c>
      <c r="E8" s="28" t="inlineStr">
        <is>
          <t>09:30 AM</t>
        </is>
      </c>
      <c r="F8" s="28" t="inlineStr">
        <is>
          <t>60</t>
        </is>
      </c>
      <c r="G8" s="28" t="inlineStr">
        <is>
          <t>Initial Consult</t>
        </is>
      </c>
      <c r="H8" s="28" t="inlineStr">
        <is>
          <t>Phone</t>
        </is>
      </c>
      <c r="I8" s="28" t="inlineStr">
        <is>
          <t>Phone</t>
        </is>
      </c>
      <c r="J8" s="28" t="inlineStr">
        <is>
          <t>Wellcare</t>
        </is>
      </c>
      <c r="K8" s="28" t="inlineStr">
        <is>
          <t>Sarah Mitchell</t>
        </is>
      </c>
      <c r="L8" s="28" t="inlineStr">
        <is>
          <t>No Show</t>
        </is>
      </c>
      <c r="M8" s="28" t="inlineStr">
        <is>
          <t>Completed</t>
        </is>
      </c>
      <c r="N8" s="28" t="inlineStr">
        <is>
          <t>Yes</t>
        </is>
      </c>
      <c r="O8" s="28" t="inlineStr">
        <is>
          <t>Wellcare Classic</t>
        </is>
      </c>
      <c r="P8" s="40" t="n">
        <v>44.32</v>
      </c>
      <c r="Q8" s="40" t="inlineStr"/>
      <c r="R8" s="28" t="inlineStr">
        <is>
          <t>https://calendar.google.com</t>
        </is>
      </c>
      <c r="S8" s="39" t="n">
        <v>46190</v>
      </c>
      <c r="T8" s="28" t="inlineStr">
        <is>
          <t>Confirm SOA before call.</t>
        </is>
      </c>
    </row>
    <row r="9">
      <c r="A9" s="125" t="n">
        <v>2</v>
      </c>
      <c r="B9" s="32" t="inlineStr">
        <is>
          <t>Carol King</t>
        </is>
      </c>
      <c r="C9" s="32" t="inlineStr">
        <is>
          <t>(720) 282-4044</t>
        </is>
      </c>
      <c r="D9" s="41" t="n">
        <v>46174</v>
      </c>
      <c r="E9" s="32" t="inlineStr">
        <is>
          <t>11:30 PM</t>
        </is>
      </c>
      <c r="F9" s="32" t="inlineStr">
        <is>
          <t>30</t>
        </is>
      </c>
      <c r="G9" s="32" t="inlineStr">
        <is>
          <t>Plan Review</t>
        </is>
      </c>
      <c r="H9" s="32" t="inlineStr">
        <is>
          <t>In-Person</t>
        </is>
      </c>
      <c r="I9" s="32" t="inlineStr">
        <is>
          <t>Home</t>
        </is>
      </c>
      <c r="J9" s="32" t="inlineStr">
        <is>
          <t>Molina</t>
        </is>
      </c>
      <c r="K9" s="32" t="inlineStr">
        <is>
          <t>Sarah Mitchell</t>
        </is>
      </c>
      <c r="L9" s="32" t="inlineStr">
        <is>
          <t>Confirmed</t>
        </is>
      </c>
      <c r="M9" s="32" t="inlineStr">
        <is>
          <t>Completed</t>
        </is>
      </c>
      <c r="N9" s="32" t="inlineStr">
        <is>
          <t>Yes</t>
        </is>
      </c>
      <c r="O9" s="32" t="inlineStr">
        <is>
          <t>Molina Total Care</t>
        </is>
      </c>
      <c r="P9" s="42" t="n">
        <v>7.31</v>
      </c>
      <c r="Q9" s="42" t="inlineStr"/>
      <c r="R9" s="32" t="inlineStr">
        <is>
          <t>https://calendar.google.com</t>
        </is>
      </c>
      <c r="S9" s="41" t="n">
        <v>46190</v>
      </c>
      <c r="T9" s="32" t="inlineStr"/>
    </row>
    <row r="10">
      <c r="A10" s="123" t="n">
        <v>3</v>
      </c>
      <c r="B10" s="28" t="inlineStr">
        <is>
          <t>Frances Thompson</t>
        </is>
      </c>
      <c r="C10" s="28" t="inlineStr">
        <is>
          <t>(371) 820-2876</t>
        </is>
      </c>
      <c r="D10" s="39" t="n">
        <v>46160</v>
      </c>
      <c r="E10" s="28" t="inlineStr">
        <is>
          <t>11:00 AM</t>
        </is>
      </c>
      <c r="F10" s="28" t="inlineStr">
        <is>
          <t>60</t>
        </is>
      </c>
      <c r="G10" s="28" t="inlineStr">
        <is>
          <t>Enrollment</t>
        </is>
      </c>
      <c r="H10" s="28" t="inlineStr">
        <is>
          <t>Phone</t>
        </is>
      </c>
      <c r="I10" s="28" t="inlineStr">
        <is>
          <t>Phone</t>
        </is>
      </c>
      <c r="J10" s="28" t="inlineStr">
        <is>
          <t>Humana</t>
        </is>
      </c>
      <c r="K10" s="28" t="inlineStr">
        <is>
          <t>Sarah Mitchell</t>
        </is>
      </c>
      <c r="L10" s="28" t="inlineStr">
        <is>
          <t>Confirmed</t>
        </is>
      </c>
      <c r="M10" s="28" t="inlineStr">
        <is>
          <t>Completed</t>
        </is>
      </c>
      <c r="N10" s="28" t="inlineStr">
        <is>
          <t>No</t>
        </is>
      </c>
      <c r="O10" s="28" t="inlineStr"/>
      <c r="P10" s="40" t="inlineStr"/>
      <c r="Q10" s="40" t="inlineStr"/>
      <c r="R10" s="28" t="inlineStr">
        <is>
          <t>https://calendar.google.com</t>
        </is>
      </c>
      <c r="S10" s="39" t="inlineStr"/>
      <c r="T10" s="28" t="inlineStr">
        <is>
          <t>Send plan comparison.</t>
        </is>
      </c>
    </row>
    <row r="11">
      <c r="A11" s="125" t="n">
        <v>4</v>
      </c>
      <c r="B11" s="32" t="inlineStr">
        <is>
          <t>Thelma Brown</t>
        </is>
      </c>
      <c r="C11" s="32" t="inlineStr">
        <is>
          <t>(317) 898-9797</t>
        </is>
      </c>
      <c r="D11" s="41" t="n">
        <v>46112</v>
      </c>
      <c r="E11" s="32" t="inlineStr">
        <is>
          <t>11:00 PM</t>
        </is>
      </c>
      <c r="F11" s="32" t="inlineStr">
        <is>
          <t>60</t>
        </is>
      </c>
      <c r="G11" s="32" t="inlineStr">
        <is>
          <t>Plan Review</t>
        </is>
      </c>
      <c r="H11" s="32" t="inlineStr">
        <is>
          <t>In-Person</t>
        </is>
      </c>
      <c r="I11" s="32" t="inlineStr">
        <is>
          <t>Home</t>
        </is>
      </c>
      <c r="J11" s="32" t="inlineStr">
        <is>
          <t>Humana</t>
        </is>
      </c>
      <c r="K11" s="32" t="inlineStr">
        <is>
          <t>Sarah Mitchell</t>
        </is>
      </c>
      <c r="L11" s="32" t="inlineStr">
        <is>
          <t>Confirmed</t>
        </is>
      </c>
      <c r="M11" s="32" t="inlineStr">
        <is>
          <t>Completed</t>
        </is>
      </c>
      <c r="N11" s="32" t="inlineStr">
        <is>
          <t>No</t>
        </is>
      </c>
      <c r="O11" s="32" t="inlineStr"/>
      <c r="P11" s="42" t="inlineStr"/>
      <c r="Q11" s="42" t="inlineStr"/>
      <c r="R11" s="32" t="inlineStr">
        <is>
          <t>https://calendar.google.com</t>
        </is>
      </c>
      <c r="S11" s="41" t="inlineStr"/>
      <c r="T11" s="32" t="inlineStr"/>
    </row>
    <row r="12">
      <c r="A12" s="123" t="n">
        <v>5</v>
      </c>
      <c r="B12" s="28" t="inlineStr">
        <is>
          <t>Hazel White</t>
        </is>
      </c>
      <c r="C12" s="28" t="inlineStr">
        <is>
          <t>(267) 416-6155</t>
        </is>
      </c>
      <c r="D12" s="39" t="n">
        <v>46174</v>
      </c>
      <c r="E12" s="28" t="inlineStr">
        <is>
          <t>09:30 PM</t>
        </is>
      </c>
      <c r="F12" s="28" t="inlineStr">
        <is>
          <t>30</t>
        </is>
      </c>
      <c r="G12" s="28" t="inlineStr">
        <is>
          <t>Initial Consult</t>
        </is>
      </c>
      <c r="H12" s="28" t="inlineStr">
        <is>
          <t>Phone</t>
        </is>
      </c>
      <c r="I12" s="28" t="inlineStr">
        <is>
          <t>Phone</t>
        </is>
      </c>
      <c r="J12" s="28" t="inlineStr">
        <is>
          <t>Aetna</t>
        </is>
      </c>
      <c r="K12" s="28" t="inlineStr">
        <is>
          <t>Sarah Mitchell</t>
        </is>
      </c>
      <c r="L12" s="28" t="inlineStr">
        <is>
          <t>Confirmed</t>
        </is>
      </c>
      <c r="M12" s="28" t="inlineStr">
        <is>
          <t>Completed</t>
        </is>
      </c>
      <c r="N12" s="28" t="inlineStr">
        <is>
          <t>No</t>
        </is>
      </c>
      <c r="O12" s="28" t="inlineStr"/>
      <c r="P12" s="40" t="inlineStr"/>
      <c r="Q12" s="40" t="inlineStr"/>
      <c r="R12" s="28" t="inlineStr">
        <is>
          <t>https://calendar.google.com</t>
        </is>
      </c>
      <c r="S12" s="39" t="inlineStr"/>
      <c r="T12" s="28" t="inlineStr">
        <is>
          <t>Check network.</t>
        </is>
      </c>
    </row>
    <row r="13">
      <c r="A13" s="125" t="n">
        <v>6</v>
      </c>
      <c r="B13" s="32" t="inlineStr">
        <is>
          <t>Ethel Green</t>
        </is>
      </c>
      <c r="C13" s="32" t="inlineStr">
        <is>
          <t>(483) 941-9595</t>
        </is>
      </c>
      <c r="D13" s="41" t="n">
        <v>46141</v>
      </c>
      <c r="E13" s="32" t="inlineStr">
        <is>
          <t>09:00 AM</t>
        </is>
      </c>
      <c r="F13" s="32" t="inlineStr">
        <is>
          <t>30</t>
        </is>
      </c>
      <c r="G13" s="32" t="inlineStr">
        <is>
          <t>Retention</t>
        </is>
      </c>
      <c r="H13" s="32" t="inlineStr">
        <is>
          <t>Phone</t>
        </is>
      </c>
      <c r="I13" s="32" t="inlineStr">
        <is>
          <t>Phone</t>
        </is>
      </c>
      <c r="J13" s="32" t="inlineStr">
        <is>
          <t>Wellcare</t>
        </is>
      </c>
      <c r="K13" s="32" t="inlineStr">
        <is>
          <t>Sarah Mitchell</t>
        </is>
      </c>
      <c r="L13" s="32" t="inlineStr">
        <is>
          <t>Confirmed</t>
        </is>
      </c>
      <c r="M13" s="32" t="inlineStr">
        <is>
          <t>Completed</t>
        </is>
      </c>
      <c r="N13" s="32" t="inlineStr">
        <is>
          <t>Yes</t>
        </is>
      </c>
      <c r="O13" s="32" t="inlineStr">
        <is>
          <t>Wellcare Classic</t>
        </is>
      </c>
      <c r="P13" s="42" t="n">
        <v>21.4</v>
      </c>
      <c r="Q13" s="42" t="inlineStr"/>
      <c r="R13" s="32" t="inlineStr">
        <is>
          <t>https://calendar.google.com</t>
        </is>
      </c>
      <c r="S13" s="41" t="n">
        <v>46185</v>
      </c>
      <c r="T13" s="32" t="inlineStr"/>
    </row>
    <row r="14">
      <c r="A14" s="123" t="n">
        <v>7</v>
      </c>
      <c r="B14" s="28" t="inlineStr">
        <is>
          <t>Gerald Collins</t>
        </is>
      </c>
      <c r="C14" s="28" t="inlineStr">
        <is>
          <t>(874) 605-5497</t>
        </is>
      </c>
      <c r="D14" s="39" t="n">
        <v>46139</v>
      </c>
      <c r="E14" s="28" t="inlineStr">
        <is>
          <t>10:30 AM</t>
        </is>
      </c>
      <c r="F14" s="28" t="inlineStr">
        <is>
          <t>30</t>
        </is>
      </c>
      <c r="G14" s="28" t="inlineStr">
        <is>
          <t>Enrollment</t>
        </is>
      </c>
      <c r="H14" s="28" t="inlineStr">
        <is>
          <t>Video</t>
        </is>
      </c>
      <c r="I14" s="28" t="inlineStr">
        <is>
          <t>Zoom</t>
        </is>
      </c>
      <c r="J14" s="28" t="inlineStr">
        <is>
          <t>Wellcare</t>
        </is>
      </c>
      <c r="K14" s="28" t="inlineStr">
        <is>
          <t>Sarah Mitchell</t>
        </is>
      </c>
      <c r="L14" s="28" t="inlineStr">
        <is>
          <t>Confirmed</t>
        </is>
      </c>
      <c r="M14" s="28" t="inlineStr">
        <is>
          <t>Completed</t>
        </is>
      </c>
      <c r="N14" s="28" t="inlineStr">
        <is>
          <t>Yes</t>
        </is>
      </c>
      <c r="O14" s="28" t="inlineStr">
        <is>
          <t>Wellcare Classic</t>
        </is>
      </c>
      <c r="P14" s="40" t="n">
        <v>130.58</v>
      </c>
      <c r="Q14" s="40" t="inlineStr"/>
      <c r="R14" s="28" t="inlineStr">
        <is>
          <t>https://calendar.google.com</t>
        </is>
      </c>
      <c r="S14" s="39" t="n">
        <v>46186</v>
      </c>
      <c r="T14" s="28" t="inlineStr">
        <is>
          <t>Send plan comparison.</t>
        </is>
      </c>
    </row>
    <row r="15">
      <c r="A15" s="125" t="n">
        <v>8</v>
      </c>
      <c r="B15" s="32" t="inlineStr">
        <is>
          <t>Barbara Parker</t>
        </is>
      </c>
      <c r="C15" s="32" t="inlineStr">
        <is>
          <t>(246) 238-5986</t>
        </is>
      </c>
      <c r="D15" s="41" t="n">
        <v>46150</v>
      </c>
      <c r="E15" s="32" t="inlineStr">
        <is>
          <t>10:00 PM</t>
        </is>
      </c>
      <c r="F15" s="32" t="inlineStr">
        <is>
          <t>45</t>
        </is>
      </c>
      <c r="G15" s="32" t="inlineStr">
        <is>
          <t>Retention</t>
        </is>
      </c>
      <c r="H15" s="32" t="inlineStr">
        <is>
          <t>In-Person</t>
        </is>
      </c>
      <c r="I15" s="32" t="inlineStr">
        <is>
          <t>Home</t>
        </is>
      </c>
      <c r="J15" s="32" t="inlineStr">
        <is>
          <t>Anthem/BCBS</t>
        </is>
      </c>
      <c r="K15" s="32" t="inlineStr">
        <is>
          <t>Sarah Mitchell</t>
        </is>
      </c>
      <c r="L15" s="32" t="inlineStr">
        <is>
          <t>Confirmed</t>
        </is>
      </c>
      <c r="M15" s="32" t="inlineStr">
        <is>
          <t>Completed</t>
        </is>
      </c>
      <c r="N15" s="32" t="inlineStr">
        <is>
          <t>No</t>
        </is>
      </c>
      <c r="O15" s="32" t="inlineStr"/>
      <c r="P15" s="42" t="inlineStr"/>
      <c r="Q15" s="42" t="inlineStr"/>
      <c r="R15" s="32" t="inlineStr">
        <is>
          <t>https://calendar.google.com</t>
        </is>
      </c>
      <c r="S15" s="41" t="inlineStr"/>
      <c r="T15" s="32" t="inlineStr">
        <is>
          <t>Review medications first.</t>
        </is>
      </c>
    </row>
    <row r="16">
      <c r="A16" s="123" t="n">
        <v>9</v>
      </c>
      <c r="B16" s="28" t="inlineStr">
        <is>
          <t>Lillian Davis</t>
        </is>
      </c>
      <c r="C16" s="28" t="inlineStr">
        <is>
          <t>(438) 717-1434</t>
        </is>
      </c>
      <c r="D16" s="39" t="n">
        <v>46133</v>
      </c>
      <c r="E16" s="28" t="inlineStr">
        <is>
          <t>11:00 AM</t>
        </is>
      </c>
      <c r="F16" s="28" t="inlineStr">
        <is>
          <t>30</t>
        </is>
      </c>
      <c r="G16" s="28" t="inlineStr">
        <is>
          <t>Annual Review</t>
        </is>
      </c>
      <c r="H16" s="28" t="inlineStr">
        <is>
          <t>Phone</t>
        </is>
      </c>
      <c r="I16" s="28" t="inlineStr">
        <is>
          <t>Phone</t>
        </is>
      </c>
      <c r="J16" s="28" t="inlineStr">
        <is>
          <t>UnitedHealthcare</t>
        </is>
      </c>
      <c r="K16" s="28" t="inlineStr">
        <is>
          <t>Sarah Mitchell</t>
        </is>
      </c>
      <c r="L16" s="28" t="inlineStr">
        <is>
          <t>Confirmed</t>
        </is>
      </c>
      <c r="M16" s="28" t="inlineStr">
        <is>
          <t>Completed</t>
        </is>
      </c>
      <c r="N16" s="28" t="inlineStr">
        <is>
          <t>No</t>
        </is>
      </c>
      <c r="O16" s="28" t="inlineStr"/>
      <c r="P16" s="40" t="inlineStr"/>
      <c r="Q16" s="40" t="inlineStr"/>
      <c r="R16" s="28" t="inlineStr">
        <is>
          <t>https://calendar.google.com</t>
        </is>
      </c>
      <c r="S16" s="39" t="inlineStr"/>
      <c r="T16" s="28" t="inlineStr">
        <is>
          <t>Confirm SOA before call.</t>
        </is>
      </c>
    </row>
    <row r="17">
      <c r="A17" s="125" t="n">
        <v>10</v>
      </c>
      <c r="B17" s="32" t="inlineStr">
        <is>
          <t>Frances Thompson</t>
        </is>
      </c>
      <c r="C17" s="32" t="inlineStr">
        <is>
          <t>(371) 820-2876</t>
        </is>
      </c>
      <c r="D17" s="41" t="n">
        <v>46164</v>
      </c>
      <c r="E17" s="32" t="inlineStr">
        <is>
          <t>10:30 AM</t>
        </is>
      </c>
      <c r="F17" s="32" t="inlineStr">
        <is>
          <t>30</t>
        </is>
      </c>
      <c r="G17" s="32" t="inlineStr">
        <is>
          <t>Plan Review</t>
        </is>
      </c>
      <c r="H17" s="32" t="inlineStr">
        <is>
          <t>Phone</t>
        </is>
      </c>
      <c r="I17" s="32" t="inlineStr">
        <is>
          <t>Phone</t>
        </is>
      </c>
      <c r="J17" s="32" t="inlineStr">
        <is>
          <t>Humana</t>
        </is>
      </c>
      <c r="K17" s="32" t="inlineStr">
        <is>
          <t>Sarah Mitchell</t>
        </is>
      </c>
      <c r="L17" s="32" t="inlineStr">
        <is>
          <t>No Show</t>
        </is>
      </c>
      <c r="M17" s="32" t="inlineStr">
        <is>
          <t>Completed</t>
        </is>
      </c>
      <c r="N17" s="32" t="inlineStr">
        <is>
          <t>Yes</t>
        </is>
      </c>
      <c r="O17" s="32" t="inlineStr">
        <is>
          <t>Humana Gold Plus</t>
        </is>
      </c>
      <c r="P17" s="42" t="n">
        <v>8.35</v>
      </c>
      <c r="Q17" s="42" t="inlineStr"/>
      <c r="R17" s="32" t="inlineStr">
        <is>
          <t>https://calendar.google.com</t>
        </is>
      </c>
      <c r="S17" s="41" t="n">
        <v>46188</v>
      </c>
      <c r="T17" s="32" t="inlineStr"/>
    </row>
    <row r="18">
      <c r="A18" s="123" t="n">
        <v>11</v>
      </c>
      <c r="B18" s="28" t="inlineStr">
        <is>
          <t>Frank Williams</t>
        </is>
      </c>
      <c r="C18" s="28" t="inlineStr">
        <is>
          <t>(394) 325-8450</t>
        </is>
      </c>
      <c r="D18" s="39" t="n">
        <v>46158</v>
      </c>
      <c r="E18" s="28" t="inlineStr">
        <is>
          <t>09:00 PM</t>
        </is>
      </c>
      <c r="F18" s="28" t="inlineStr">
        <is>
          <t>45</t>
        </is>
      </c>
      <c r="G18" s="28" t="inlineStr">
        <is>
          <t>Annual Review</t>
        </is>
      </c>
      <c r="H18" s="28" t="inlineStr">
        <is>
          <t>In-Person</t>
        </is>
      </c>
      <c r="I18" s="28" t="inlineStr">
        <is>
          <t>Home</t>
        </is>
      </c>
      <c r="J18" s="28" t="inlineStr">
        <is>
          <t>Devoted Health</t>
        </is>
      </c>
      <c r="K18" s="28" t="inlineStr">
        <is>
          <t>Sarah Mitchell</t>
        </is>
      </c>
      <c r="L18" s="28" t="inlineStr">
        <is>
          <t>Confirmed</t>
        </is>
      </c>
      <c r="M18" s="28" t="inlineStr">
        <is>
          <t>Completed</t>
        </is>
      </c>
      <c r="N18" s="28" t="inlineStr">
        <is>
          <t>Yes</t>
        </is>
      </c>
      <c r="O18" s="28" t="inlineStr">
        <is>
          <t>Devoted Choice</t>
        </is>
      </c>
      <c r="P18" s="40" t="n">
        <v>117.71</v>
      </c>
      <c r="Q18" s="40" t="inlineStr"/>
      <c r="R18" s="28" t="inlineStr">
        <is>
          <t>https://calendar.google.com</t>
        </is>
      </c>
      <c r="S18" s="39" t="n">
        <v>46185</v>
      </c>
      <c r="T18" s="28" t="inlineStr">
        <is>
          <t>Review medications first.</t>
        </is>
      </c>
    </row>
    <row r="19">
      <c r="A19" s="125" t="n">
        <v>12</v>
      </c>
      <c r="B19" s="32" t="inlineStr">
        <is>
          <t>Ethel Green</t>
        </is>
      </c>
      <c r="C19" s="32" t="inlineStr">
        <is>
          <t>(483) 941-9595</t>
        </is>
      </c>
      <c r="D19" s="41" t="n">
        <v>46135</v>
      </c>
      <c r="E19" s="32" t="inlineStr">
        <is>
          <t>09:00 PM</t>
        </is>
      </c>
      <c r="F19" s="32" t="inlineStr">
        <is>
          <t>30</t>
        </is>
      </c>
      <c r="G19" s="32" t="inlineStr">
        <is>
          <t>Enrollment</t>
        </is>
      </c>
      <c r="H19" s="32" t="inlineStr">
        <is>
          <t>Video</t>
        </is>
      </c>
      <c r="I19" s="32" t="inlineStr">
        <is>
          <t>Zoom</t>
        </is>
      </c>
      <c r="J19" s="32" t="inlineStr">
        <is>
          <t>Wellcare</t>
        </is>
      </c>
      <c r="K19" s="32" t="inlineStr">
        <is>
          <t>Sarah Mitchell</t>
        </is>
      </c>
      <c r="L19" s="32" t="inlineStr">
        <is>
          <t>Confirmed</t>
        </is>
      </c>
      <c r="M19" s="32" t="inlineStr">
        <is>
          <t>Cancelled</t>
        </is>
      </c>
      <c r="N19" s="32" t="inlineStr">
        <is>
          <t>No</t>
        </is>
      </c>
      <c r="O19" s="32" t="inlineStr"/>
      <c r="P19" s="42" t="inlineStr"/>
      <c r="Q19" s="42" t="inlineStr"/>
      <c r="R19" s="32" t="inlineStr">
        <is>
          <t>https://calendar.google.com</t>
        </is>
      </c>
      <c r="S19" s="41" t="inlineStr"/>
      <c r="T19" s="32" t="inlineStr">
        <is>
          <t>Check network.</t>
        </is>
      </c>
    </row>
    <row r="20">
      <c r="A20" s="123" t="n">
        <v>13</v>
      </c>
      <c r="B20" s="28" t="inlineStr">
        <is>
          <t>Gerald Collins</t>
        </is>
      </c>
      <c r="C20" s="28" t="inlineStr">
        <is>
          <t>(874) 605-5497</t>
        </is>
      </c>
      <c r="D20" s="39" t="n">
        <v>46135</v>
      </c>
      <c r="E20" s="28" t="inlineStr">
        <is>
          <t>09:30 PM</t>
        </is>
      </c>
      <c r="F20" s="28" t="inlineStr">
        <is>
          <t>45</t>
        </is>
      </c>
      <c r="G20" s="28" t="inlineStr">
        <is>
          <t>Initial Consult</t>
        </is>
      </c>
      <c r="H20" s="28" t="inlineStr">
        <is>
          <t>Video</t>
        </is>
      </c>
      <c r="I20" s="28" t="inlineStr">
        <is>
          <t>Zoom</t>
        </is>
      </c>
      <c r="J20" s="28" t="inlineStr">
        <is>
          <t>Wellcare</t>
        </is>
      </c>
      <c r="K20" s="28" t="inlineStr">
        <is>
          <t>Sarah Mitchell</t>
        </is>
      </c>
      <c r="L20" s="28" t="inlineStr">
        <is>
          <t>Confirmed</t>
        </is>
      </c>
      <c r="M20" s="28" t="inlineStr">
        <is>
          <t>Cancelled</t>
        </is>
      </c>
      <c r="N20" s="28" t="inlineStr">
        <is>
          <t>No</t>
        </is>
      </c>
      <c r="O20" s="28" t="inlineStr"/>
      <c r="P20" s="40" t="inlineStr"/>
      <c r="Q20" s="40" t="inlineStr"/>
      <c r="R20" s="28" t="inlineStr">
        <is>
          <t>https://calendar.google.com</t>
        </is>
      </c>
      <c r="S20" s="39" t="inlineStr"/>
      <c r="T20" s="28" t="inlineStr"/>
    </row>
    <row r="21">
      <c r="A21" s="125" t="n">
        <v>14</v>
      </c>
      <c r="B21" s="32" t="inlineStr">
        <is>
          <t>Carol King</t>
        </is>
      </c>
      <c r="C21" s="32" t="inlineStr">
        <is>
          <t>(720) 282-4044</t>
        </is>
      </c>
      <c r="D21" s="41" t="n">
        <v>46164</v>
      </c>
      <c r="E21" s="32" t="inlineStr">
        <is>
          <t>10:00 PM</t>
        </is>
      </c>
      <c r="F21" s="32" t="inlineStr">
        <is>
          <t>30</t>
        </is>
      </c>
      <c r="G21" s="32" t="inlineStr">
        <is>
          <t>Enrollment</t>
        </is>
      </c>
      <c r="H21" s="32" t="inlineStr">
        <is>
          <t>Phone</t>
        </is>
      </c>
      <c r="I21" s="32" t="inlineStr">
        <is>
          <t>Phone</t>
        </is>
      </c>
      <c r="J21" s="32" t="inlineStr">
        <is>
          <t>Molina</t>
        </is>
      </c>
      <c r="K21" s="32" t="inlineStr">
        <is>
          <t>Sarah Mitchell</t>
        </is>
      </c>
      <c r="L21" s="32" t="inlineStr">
        <is>
          <t>Confirmed</t>
        </is>
      </c>
      <c r="M21" s="32" t="inlineStr">
        <is>
          <t>Completed</t>
        </is>
      </c>
      <c r="N21" s="32" t="inlineStr">
        <is>
          <t>No</t>
        </is>
      </c>
      <c r="O21" s="32" t="inlineStr"/>
      <c r="P21" s="42" t="inlineStr"/>
      <c r="Q21" s="42" t="inlineStr"/>
      <c r="R21" s="32" t="inlineStr">
        <is>
          <t>https://calendar.google.com</t>
        </is>
      </c>
      <c r="S21" s="41" t="inlineStr"/>
      <c r="T21" s="32" t="inlineStr">
        <is>
          <t>Send plan comparison.</t>
        </is>
      </c>
    </row>
    <row r="22">
      <c r="A22" s="123" t="n">
        <v>15</v>
      </c>
      <c r="B22" s="28" t="inlineStr">
        <is>
          <t>Ernest Wilson</t>
        </is>
      </c>
      <c r="C22" s="28" t="inlineStr">
        <is>
          <t>(316) 672-2924</t>
        </is>
      </c>
      <c r="D22" s="39" t="n">
        <v>46110</v>
      </c>
      <c r="E22" s="28" t="inlineStr">
        <is>
          <t>09:30 AM</t>
        </is>
      </c>
      <c r="F22" s="28" t="inlineStr">
        <is>
          <t>60</t>
        </is>
      </c>
      <c r="G22" s="28" t="inlineStr">
        <is>
          <t>Enrollment</t>
        </is>
      </c>
      <c r="H22" s="28" t="inlineStr">
        <is>
          <t>Phone</t>
        </is>
      </c>
      <c r="I22" s="28" t="inlineStr">
        <is>
          <t>Phone</t>
        </is>
      </c>
      <c r="J22" s="28" t="inlineStr">
        <is>
          <t>Wellcare</t>
        </is>
      </c>
      <c r="K22" s="28" t="inlineStr">
        <is>
          <t>Sarah Mitchell</t>
        </is>
      </c>
      <c r="L22" s="28" t="inlineStr">
        <is>
          <t>Confirmed</t>
        </is>
      </c>
      <c r="M22" s="28" t="inlineStr">
        <is>
          <t>Cancelled</t>
        </is>
      </c>
      <c r="N22" s="28" t="inlineStr">
        <is>
          <t>No</t>
        </is>
      </c>
      <c r="O22" s="28" t="inlineStr"/>
      <c r="P22" s="40" t="inlineStr"/>
      <c r="Q22" s="40" t="inlineStr"/>
      <c r="R22" s="28" t="inlineStr">
        <is>
          <t>https://calendar.google.com</t>
        </is>
      </c>
      <c r="S22" s="39" t="inlineStr"/>
      <c r="T22" s="28" t="inlineStr">
        <is>
          <t>Review medications first.</t>
        </is>
      </c>
    </row>
    <row r="23">
      <c r="A23" s="125" t="n">
        <v>16</v>
      </c>
      <c r="B23" s="32" t="inlineStr">
        <is>
          <t>Carol White</t>
        </is>
      </c>
      <c r="C23" s="32" t="inlineStr">
        <is>
          <t>(625) 263-4388</t>
        </is>
      </c>
      <c r="D23" s="41" t="n">
        <v>46163</v>
      </c>
      <c r="E23" s="32" t="inlineStr">
        <is>
          <t>09:00 PM</t>
        </is>
      </c>
      <c r="F23" s="32" t="inlineStr">
        <is>
          <t>45</t>
        </is>
      </c>
      <c r="G23" s="32" t="inlineStr">
        <is>
          <t>Initial Consult</t>
        </is>
      </c>
      <c r="H23" s="32" t="inlineStr">
        <is>
          <t>Video</t>
        </is>
      </c>
      <c r="I23" s="32" t="inlineStr">
        <is>
          <t>Zoom</t>
        </is>
      </c>
      <c r="J23" s="32" t="inlineStr">
        <is>
          <t>Wellcare</t>
        </is>
      </c>
      <c r="K23" s="32" t="inlineStr">
        <is>
          <t>Sarah Mitchell</t>
        </is>
      </c>
      <c r="L23" s="32" t="inlineStr">
        <is>
          <t>Confirmed</t>
        </is>
      </c>
      <c r="M23" s="32" t="inlineStr">
        <is>
          <t>Completed</t>
        </is>
      </c>
      <c r="N23" s="32" t="inlineStr">
        <is>
          <t>No</t>
        </is>
      </c>
      <c r="O23" s="32" t="inlineStr"/>
      <c r="P23" s="42" t="inlineStr"/>
      <c r="Q23" s="42" t="inlineStr"/>
      <c r="R23" s="32" t="inlineStr">
        <is>
          <t>https://calendar.google.com</t>
        </is>
      </c>
      <c r="S23" s="41" t="inlineStr"/>
      <c r="T23" s="32" t="inlineStr">
        <is>
          <t>Send plan comparison.</t>
        </is>
      </c>
    </row>
    <row r="24">
      <c r="A24" s="123" t="n">
        <v>17</v>
      </c>
      <c r="B24" s="28" t="inlineStr">
        <is>
          <t>Henry Young</t>
        </is>
      </c>
      <c r="C24" s="28" t="inlineStr">
        <is>
          <t>(232) 538-2160</t>
        </is>
      </c>
      <c r="D24" s="39" t="n">
        <v>46101</v>
      </c>
      <c r="E24" s="28" t="inlineStr">
        <is>
          <t>09:30 AM</t>
        </is>
      </c>
      <c r="F24" s="28" t="inlineStr">
        <is>
          <t>30</t>
        </is>
      </c>
      <c r="G24" s="28" t="inlineStr">
        <is>
          <t>Enrollment</t>
        </is>
      </c>
      <c r="H24" s="28" t="inlineStr">
        <is>
          <t>In-Person</t>
        </is>
      </c>
      <c r="I24" s="28" t="inlineStr">
        <is>
          <t>Home</t>
        </is>
      </c>
      <c r="J24" s="28" t="inlineStr">
        <is>
          <t>Molina</t>
        </is>
      </c>
      <c r="K24" s="28" t="inlineStr">
        <is>
          <t>Sarah Mitchell</t>
        </is>
      </c>
      <c r="L24" s="28" t="inlineStr">
        <is>
          <t>No Show</t>
        </is>
      </c>
      <c r="M24" s="28" t="inlineStr">
        <is>
          <t>Completed</t>
        </is>
      </c>
      <c r="N24" s="28" t="inlineStr">
        <is>
          <t>Yes</t>
        </is>
      </c>
      <c r="O24" s="28" t="inlineStr">
        <is>
          <t>Molina Value Plus</t>
        </is>
      </c>
      <c r="P24" s="40" t="n">
        <v>74.38</v>
      </c>
      <c r="Q24" s="40" t="inlineStr"/>
      <c r="R24" s="28" t="inlineStr">
        <is>
          <t>https://calendar.google.com</t>
        </is>
      </c>
      <c r="S24" s="39" t="n">
        <v>46184</v>
      </c>
      <c r="T24" s="28" t="inlineStr"/>
    </row>
    <row r="25">
      <c r="A25" s="125" t="n">
        <v>18</v>
      </c>
      <c r="B25" s="32" t="inlineStr">
        <is>
          <t>Hazel White</t>
        </is>
      </c>
      <c r="C25" s="32" t="inlineStr">
        <is>
          <t>(267) 416-6155</t>
        </is>
      </c>
      <c r="D25" s="41" t="n">
        <v>46116</v>
      </c>
      <c r="E25" s="32" t="inlineStr">
        <is>
          <t>10:00 PM</t>
        </is>
      </c>
      <c r="F25" s="32" t="inlineStr">
        <is>
          <t>45</t>
        </is>
      </c>
      <c r="G25" s="32" t="inlineStr">
        <is>
          <t>Plan Review</t>
        </is>
      </c>
      <c r="H25" s="32" t="inlineStr">
        <is>
          <t>Phone</t>
        </is>
      </c>
      <c r="I25" s="32" t="inlineStr">
        <is>
          <t>Phone</t>
        </is>
      </c>
      <c r="J25" s="32" t="inlineStr">
        <is>
          <t>Aetna</t>
        </is>
      </c>
      <c r="K25" s="32" t="inlineStr">
        <is>
          <t>Sarah Mitchell</t>
        </is>
      </c>
      <c r="L25" s="32" t="inlineStr">
        <is>
          <t>No Show</t>
        </is>
      </c>
      <c r="M25" s="32" t="inlineStr">
        <is>
          <t>Completed</t>
        </is>
      </c>
      <c r="N25" s="32" t="inlineStr">
        <is>
          <t>Yes</t>
        </is>
      </c>
      <c r="O25" s="32" t="inlineStr">
        <is>
          <t>Aetna Medicare Eagle Plan</t>
        </is>
      </c>
      <c r="P25" s="42" t="n">
        <v>197.69</v>
      </c>
      <c r="Q25" s="42" t="inlineStr"/>
      <c r="R25" s="32" t="inlineStr">
        <is>
          <t>https://calendar.google.com</t>
        </is>
      </c>
      <c r="S25" s="41" t="n">
        <v>46181</v>
      </c>
      <c r="T25" s="32" t="inlineStr">
        <is>
          <t>Send plan comparison.</t>
        </is>
      </c>
    </row>
    <row r="26">
      <c r="A26" s="123" t="n">
        <v>19</v>
      </c>
      <c r="B26" s="28" t="inlineStr">
        <is>
          <t>Rose Parker</t>
        </is>
      </c>
      <c r="C26" s="28" t="inlineStr">
        <is>
          <t>(403) 350-1400</t>
        </is>
      </c>
      <c r="D26" s="39" t="n">
        <v>46152</v>
      </c>
      <c r="E26" s="28" t="inlineStr">
        <is>
          <t>11:00 AM</t>
        </is>
      </c>
      <c r="F26" s="28" t="inlineStr">
        <is>
          <t>45</t>
        </is>
      </c>
      <c r="G26" s="28" t="inlineStr">
        <is>
          <t>Enrollment</t>
        </is>
      </c>
      <c r="H26" s="28" t="inlineStr">
        <is>
          <t>Video</t>
        </is>
      </c>
      <c r="I26" s="28" t="inlineStr">
        <is>
          <t>Zoom</t>
        </is>
      </c>
      <c r="J26" s="28" t="inlineStr">
        <is>
          <t>Anthem/BCBS</t>
        </is>
      </c>
      <c r="K26" s="28" t="inlineStr">
        <is>
          <t>Sarah Mitchell</t>
        </is>
      </c>
      <c r="L26" s="28" t="inlineStr">
        <is>
          <t>Confirmed</t>
        </is>
      </c>
      <c r="M26" s="28" t="inlineStr">
        <is>
          <t>Completed</t>
        </is>
      </c>
      <c r="N26" s="28" t="inlineStr">
        <is>
          <t>Yes</t>
        </is>
      </c>
      <c r="O26" s="28" t="inlineStr">
        <is>
          <t>Anthem BlueMedicare PPO</t>
        </is>
      </c>
      <c r="P26" s="40" t="n">
        <v>147.02</v>
      </c>
      <c r="Q26" s="40" t="inlineStr"/>
      <c r="R26" s="28" t="inlineStr">
        <is>
          <t>https://calendar.google.com</t>
        </is>
      </c>
      <c r="S26" s="39" t="n">
        <v>46185</v>
      </c>
      <c r="T26" s="28" t="inlineStr">
        <is>
          <t>Client wants spouse on call.</t>
        </is>
      </c>
    </row>
    <row r="27">
      <c r="A27" s="125" t="n">
        <v>20</v>
      </c>
      <c r="B27" s="32" t="inlineStr">
        <is>
          <t>Margaret Robinson</t>
        </is>
      </c>
      <c r="C27" s="32" t="inlineStr">
        <is>
          <t>(463) 693-5835</t>
        </is>
      </c>
      <c r="D27" s="41" t="n">
        <v>46168</v>
      </c>
      <c r="E27" s="32" t="inlineStr">
        <is>
          <t>11:00 AM</t>
        </is>
      </c>
      <c r="F27" s="32" t="inlineStr">
        <is>
          <t>60</t>
        </is>
      </c>
      <c r="G27" s="32" t="inlineStr">
        <is>
          <t>Enrollment</t>
        </is>
      </c>
      <c r="H27" s="32" t="inlineStr">
        <is>
          <t>Phone</t>
        </is>
      </c>
      <c r="I27" s="32" t="inlineStr">
        <is>
          <t>Phone</t>
        </is>
      </c>
      <c r="J27" s="32" t="inlineStr">
        <is>
          <t>Molina</t>
        </is>
      </c>
      <c r="K27" s="32" t="inlineStr">
        <is>
          <t>Sarah Mitchell</t>
        </is>
      </c>
      <c r="L27" s="32" t="inlineStr">
        <is>
          <t>Confirmed</t>
        </is>
      </c>
      <c r="M27" s="32" t="inlineStr">
        <is>
          <t>Completed</t>
        </is>
      </c>
      <c r="N27" s="32" t="inlineStr">
        <is>
          <t>Yes</t>
        </is>
      </c>
      <c r="O27" s="32" t="inlineStr">
        <is>
          <t>Molina Dual Choice</t>
        </is>
      </c>
      <c r="P27" s="42" t="n">
        <v>141.27</v>
      </c>
      <c r="Q27" s="42" t="inlineStr"/>
      <c r="R27" s="32" t="inlineStr">
        <is>
          <t>https://calendar.google.com</t>
        </is>
      </c>
      <c r="S27" s="41" t="n">
        <v>46179</v>
      </c>
      <c r="T27" s="32" t="inlineStr">
        <is>
          <t>Check network.</t>
        </is>
      </c>
    </row>
    <row r="28">
      <c r="A28" s="123" t="n">
        <v>21</v>
      </c>
      <c r="B28" s="28" t="inlineStr">
        <is>
          <t>Doris Phillips</t>
        </is>
      </c>
      <c r="C28" s="28" t="inlineStr">
        <is>
          <t>(905) 808-8699</t>
        </is>
      </c>
      <c r="D28" s="39" t="n">
        <v>46192</v>
      </c>
      <c r="E28" s="28" t="inlineStr">
        <is>
          <t>11:30 PM</t>
        </is>
      </c>
      <c r="F28" s="28" t="inlineStr">
        <is>
          <t>30</t>
        </is>
      </c>
      <c r="G28" s="28" t="inlineStr">
        <is>
          <t>Annual Review</t>
        </is>
      </c>
      <c r="H28" s="28" t="inlineStr">
        <is>
          <t>In-Person</t>
        </is>
      </c>
      <c r="I28" s="28" t="inlineStr">
        <is>
          <t>Home</t>
        </is>
      </c>
      <c r="J28" s="28" t="inlineStr">
        <is>
          <t>UnitedHealthcare</t>
        </is>
      </c>
      <c r="K28" s="28" t="inlineStr">
        <is>
          <t>Sarah Mitchell</t>
        </is>
      </c>
      <c r="L28" s="28" t="inlineStr">
        <is>
          <t>Confirmed</t>
        </is>
      </c>
      <c r="M28" s="28" t="inlineStr">
        <is>
          <t>Pending</t>
        </is>
      </c>
      <c r="N28" s="28" t="inlineStr"/>
      <c r="O28" s="28" t="inlineStr"/>
      <c r="P28" s="40" t="inlineStr"/>
      <c r="Q28" s="40" t="inlineStr"/>
      <c r="R28" s="28" t="inlineStr">
        <is>
          <t>https://calendar.google.com</t>
        </is>
      </c>
      <c r="S28" s="39" t="inlineStr"/>
      <c r="T28" s="28" t="inlineStr"/>
    </row>
    <row r="29">
      <c r="A29" s="125" t="n">
        <v>22</v>
      </c>
      <c r="B29" s="32" t="inlineStr">
        <is>
          <t>Ethel Green</t>
        </is>
      </c>
      <c r="C29" s="32" t="inlineStr">
        <is>
          <t>(483) 941-9595</t>
        </is>
      </c>
      <c r="D29" s="41" t="n">
        <v>46196</v>
      </c>
      <c r="E29" s="32" t="inlineStr">
        <is>
          <t>10:00 AM</t>
        </is>
      </c>
      <c r="F29" s="32" t="inlineStr">
        <is>
          <t>45</t>
        </is>
      </c>
      <c r="G29" s="32" t="inlineStr">
        <is>
          <t>Initial Consult</t>
        </is>
      </c>
      <c r="H29" s="32" t="inlineStr">
        <is>
          <t>Phone</t>
        </is>
      </c>
      <c r="I29" s="32" t="inlineStr">
        <is>
          <t>Phone</t>
        </is>
      </c>
      <c r="J29" s="32" t="inlineStr">
        <is>
          <t>Wellcare</t>
        </is>
      </c>
      <c r="K29" s="32" t="inlineStr">
        <is>
          <t>Sarah Mitchell</t>
        </is>
      </c>
      <c r="L29" s="32" t="inlineStr">
        <is>
          <t>Unconfirmed</t>
        </is>
      </c>
      <c r="M29" s="32" t="inlineStr">
        <is>
          <t>Pending</t>
        </is>
      </c>
      <c r="N29" s="32" t="inlineStr"/>
      <c r="O29" s="32" t="inlineStr"/>
      <c r="P29" s="42" t="inlineStr"/>
      <c r="Q29" s="42" t="inlineStr"/>
      <c r="R29" s="32" t="inlineStr">
        <is>
          <t>https://calendar.google.com</t>
        </is>
      </c>
      <c r="S29" s="41" t="inlineStr"/>
      <c r="T29" s="32" t="inlineStr">
        <is>
          <t>Client wants spouse on call.</t>
        </is>
      </c>
    </row>
    <row r="30">
      <c r="A30" s="123" t="n">
        <v>23</v>
      </c>
      <c r="B30" s="28" t="inlineStr">
        <is>
          <t>Doris Phillips</t>
        </is>
      </c>
      <c r="C30" s="28" t="inlineStr">
        <is>
          <t>(905) 808-8699</t>
        </is>
      </c>
      <c r="D30" s="39" t="n">
        <v>46195</v>
      </c>
      <c r="E30" s="28" t="inlineStr">
        <is>
          <t>11:00 PM</t>
        </is>
      </c>
      <c r="F30" s="28" t="inlineStr">
        <is>
          <t>60</t>
        </is>
      </c>
      <c r="G30" s="28" t="inlineStr">
        <is>
          <t>Plan Review</t>
        </is>
      </c>
      <c r="H30" s="28" t="inlineStr">
        <is>
          <t>Phone</t>
        </is>
      </c>
      <c r="I30" s="28" t="inlineStr">
        <is>
          <t>Phone</t>
        </is>
      </c>
      <c r="J30" s="28" t="inlineStr">
        <is>
          <t>UnitedHealthcare</t>
        </is>
      </c>
      <c r="K30" s="28" t="inlineStr">
        <is>
          <t>Sarah Mitchell</t>
        </is>
      </c>
      <c r="L30" s="28" t="inlineStr">
        <is>
          <t>Confirmed</t>
        </is>
      </c>
      <c r="M30" s="28" t="inlineStr">
        <is>
          <t>Pending</t>
        </is>
      </c>
      <c r="N30" s="28" t="inlineStr"/>
      <c r="O30" s="28" t="inlineStr"/>
      <c r="P30" s="40" t="inlineStr"/>
      <c r="Q30" s="40" t="inlineStr"/>
      <c r="R30" s="28" t="inlineStr">
        <is>
          <t>https://calendar.google.com</t>
        </is>
      </c>
      <c r="S30" s="39" t="inlineStr"/>
      <c r="T30" s="28" t="inlineStr"/>
    </row>
    <row r="31">
      <c r="A31" s="125" t="n">
        <v>24</v>
      </c>
      <c r="B31" s="32" t="inlineStr">
        <is>
          <t>Leo King</t>
        </is>
      </c>
      <c r="C31" s="32" t="inlineStr">
        <is>
          <t>(653) 827-9270</t>
        </is>
      </c>
      <c r="D31" s="41" t="n">
        <v>46195</v>
      </c>
      <c r="E31" s="32" t="inlineStr">
        <is>
          <t>09:00 PM</t>
        </is>
      </c>
      <c r="F31" s="32" t="inlineStr">
        <is>
          <t>45</t>
        </is>
      </c>
      <c r="G31" s="32" t="inlineStr">
        <is>
          <t>Enrollment</t>
        </is>
      </c>
      <c r="H31" s="32" t="inlineStr">
        <is>
          <t>Video</t>
        </is>
      </c>
      <c r="I31" s="32" t="inlineStr">
        <is>
          <t>Zoom</t>
        </is>
      </c>
      <c r="J31" s="32" t="inlineStr">
        <is>
          <t>Anthem/BCBS</t>
        </is>
      </c>
      <c r="K31" s="32" t="inlineStr">
        <is>
          <t>Sarah Mitchell</t>
        </is>
      </c>
      <c r="L31" s="32" t="inlineStr">
        <is>
          <t>Unconfirmed</t>
        </is>
      </c>
      <c r="M31" s="32" t="inlineStr">
        <is>
          <t>Pending</t>
        </is>
      </c>
      <c r="N31" s="32" t="inlineStr"/>
      <c r="O31" s="32" t="inlineStr"/>
      <c r="P31" s="42" t="inlineStr"/>
      <c r="Q31" s="42" t="inlineStr"/>
      <c r="R31" s="32" t="inlineStr">
        <is>
          <t>https://calendar.google.com</t>
        </is>
      </c>
      <c r="S31" s="41" t="inlineStr"/>
      <c r="T31" s="32" t="inlineStr"/>
    </row>
    <row r="32">
      <c r="A32" s="123" t="n">
        <v>25</v>
      </c>
      <c r="B32" s="28" t="inlineStr">
        <is>
          <t>Doris Phillips</t>
        </is>
      </c>
      <c r="C32" s="28" t="inlineStr">
        <is>
          <t>(905) 808-8699</t>
        </is>
      </c>
      <c r="D32" s="39" t="n">
        <v>46195</v>
      </c>
      <c r="E32" s="28" t="inlineStr">
        <is>
          <t>11:00 AM</t>
        </is>
      </c>
      <c r="F32" s="28" t="inlineStr">
        <is>
          <t>30</t>
        </is>
      </c>
      <c r="G32" s="28" t="inlineStr">
        <is>
          <t>Enrollment</t>
        </is>
      </c>
      <c r="H32" s="28" t="inlineStr">
        <is>
          <t>Phone</t>
        </is>
      </c>
      <c r="I32" s="28" t="inlineStr">
        <is>
          <t>Phone</t>
        </is>
      </c>
      <c r="J32" s="28" t="inlineStr">
        <is>
          <t>UnitedHealthcare</t>
        </is>
      </c>
      <c r="K32" s="28" t="inlineStr">
        <is>
          <t>Sarah Mitchell</t>
        </is>
      </c>
      <c r="L32" s="28" t="inlineStr">
        <is>
          <t>Unconfirmed</t>
        </is>
      </c>
      <c r="M32" s="28" t="inlineStr">
        <is>
          <t>Pending</t>
        </is>
      </c>
      <c r="N32" s="28" t="inlineStr"/>
      <c r="O32" s="28" t="inlineStr"/>
      <c r="P32" s="40" t="inlineStr"/>
      <c r="Q32" s="40" t="inlineStr"/>
      <c r="R32" s="28" t="inlineStr">
        <is>
          <t>https://calendar.google.com</t>
        </is>
      </c>
      <c r="S32" s="39" t="inlineStr"/>
      <c r="T32" s="28" t="inlineStr"/>
    </row>
    <row r="33">
      <c r="A33" s="125" t="n">
        <v>26</v>
      </c>
      <c r="B33" s="32" t="inlineStr">
        <is>
          <t>Barbara Parker</t>
        </is>
      </c>
      <c r="C33" s="32" t="inlineStr">
        <is>
          <t>(246) 238-5986</t>
        </is>
      </c>
      <c r="D33" s="41" t="n">
        <v>46194</v>
      </c>
      <c r="E33" s="32" t="inlineStr">
        <is>
          <t>09:00 PM</t>
        </is>
      </c>
      <c r="F33" s="32" t="inlineStr">
        <is>
          <t>30</t>
        </is>
      </c>
      <c r="G33" s="32" t="inlineStr">
        <is>
          <t>Plan Review</t>
        </is>
      </c>
      <c r="H33" s="32" t="inlineStr">
        <is>
          <t>Video</t>
        </is>
      </c>
      <c r="I33" s="32" t="inlineStr">
        <is>
          <t>Zoom</t>
        </is>
      </c>
      <c r="J33" s="32" t="inlineStr">
        <is>
          <t>Anthem/BCBS</t>
        </is>
      </c>
      <c r="K33" s="32" t="inlineStr">
        <is>
          <t>Sarah Mitchell</t>
        </is>
      </c>
      <c r="L33" s="32" t="inlineStr">
        <is>
          <t>Confirmed</t>
        </is>
      </c>
      <c r="M33" s="32" t="inlineStr">
        <is>
          <t>Pending</t>
        </is>
      </c>
      <c r="N33" s="32" t="inlineStr"/>
      <c r="O33" s="32" t="inlineStr"/>
      <c r="P33" s="42" t="inlineStr"/>
      <c r="Q33" s="42" t="inlineStr"/>
      <c r="R33" s="32" t="inlineStr">
        <is>
          <t>https://calendar.google.com</t>
        </is>
      </c>
      <c r="S33" s="41" t="inlineStr"/>
      <c r="T33" s="32" t="inlineStr"/>
    </row>
    <row r="34">
      <c r="A34" s="123" t="n">
        <v>27</v>
      </c>
      <c r="B34" s="28" t="inlineStr">
        <is>
          <t>Frank Taylor</t>
        </is>
      </c>
      <c r="C34" s="28" t="inlineStr">
        <is>
          <t>(329) 959-7897</t>
        </is>
      </c>
      <c r="D34" s="39" t="n">
        <v>46192</v>
      </c>
      <c r="E34" s="28" t="inlineStr">
        <is>
          <t>09:00 PM</t>
        </is>
      </c>
      <c r="F34" s="28" t="inlineStr">
        <is>
          <t>30</t>
        </is>
      </c>
      <c r="G34" s="28" t="inlineStr">
        <is>
          <t>Enrollment</t>
        </is>
      </c>
      <c r="H34" s="28" t="inlineStr">
        <is>
          <t>Phone</t>
        </is>
      </c>
      <c r="I34" s="28" t="inlineStr">
        <is>
          <t>Phone</t>
        </is>
      </c>
      <c r="J34" s="28" t="inlineStr">
        <is>
          <t>Aetna</t>
        </is>
      </c>
      <c r="K34" s="28" t="inlineStr">
        <is>
          <t>Sarah Mitchell</t>
        </is>
      </c>
      <c r="L34" s="28" t="inlineStr">
        <is>
          <t>Unconfirmed</t>
        </is>
      </c>
      <c r="M34" s="28" t="inlineStr">
        <is>
          <t>Pending</t>
        </is>
      </c>
      <c r="N34" s="28" t="inlineStr"/>
      <c r="O34" s="28" t="inlineStr"/>
      <c r="P34" s="40" t="inlineStr"/>
      <c r="Q34" s="40" t="inlineStr"/>
      <c r="R34" s="28" t="inlineStr">
        <is>
          <t>https://calendar.google.com</t>
        </is>
      </c>
      <c r="S34" s="39" t="inlineStr"/>
      <c r="T34" s="28" t="inlineStr"/>
    </row>
    <row r="35">
      <c r="A35" s="125" t="n">
        <v>28</v>
      </c>
      <c r="B35" s="32" t="inlineStr">
        <is>
          <t>Ethel Green</t>
        </is>
      </c>
      <c r="C35" s="32" t="inlineStr">
        <is>
          <t>(483) 941-9595</t>
        </is>
      </c>
      <c r="D35" s="41" t="n">
        <v>46178</v>
      </c>
      <c r="E35" s="32" t="inlineStr">
        <is>
          <t>09:00 AM</t>
        </is>
      </c>
      <c r="F35" s="32" t="inlineStr">
        <is>
          <t>45</t>
        </is>
      </c>
      <c r="G35" s="32" t="inlineStr">
        <is>
          <t>Plan Review</t>
        </is>
      </c>
      <c r="H35" s="32" t="inlineStr">
        <is>
          <t>Phone</t>
        </is>
      </c>
      <c r="I35" s="32" t="inlineStr">
        <is>
          <t>Phone</t>
        </is>
      </c>
      <c r="J35" s="32" t="inlineStr">
        <is>
          <t>Wellcare</t>
        </is>
      </c>
      <c r="K35" s="32" t="inlineStr">
        <is>
          <t>Sarah Mitchell</t>
        </is>
      </c>
      <c r="L35" s="32" t="inlineStr">
        <is>
          <t>Confirmed</t>
        </is>
      </c>
      <c r="M35" s="32" t="inlineStr">
        <is>
          <t>Pending</t>
        </is>
      </c>
      <c r="N35" s="32" t="inlineStr"/>
      <c r="O35" s="32" t="inlineStr"/>
      <c r="P35" s="42" t="inlineStr"/>
      <c r="Q35" s="42" t="inlineStr"/>
      <c r="R35" s="32" t="inlineStr">
        <is>
          <t>https://calendar.google.com</t>
        </is>
      </c>
      <c r="S35" s="41" t="inlineStr"/>
      <c r="T35" s="32" t="inlineStr"/>
    </row>
    <row r="36">
      <c r="A36" s="123" t="n">
        <v>29</v>
      </c>
      <c r="B36" s="28" t="n"/>
      <c r="C36" s="28" t="n"/>
      <c r="D36" s="39" t="n"/>
      <c r="E36" s="28" t="n"/>
      <c r="F36" s="28" t="n"/>
      <c r="G36" s="28" t="n"/>
      <c r="H36" s="28" t="n"/>
      <c r="I36" s="28" t="n"/>
      <c r="J36" s="28" t="n"/>
      <c r="K36" s="28" t="n"/>
      <c r="L36" s="28" t="n"/>
      <c r="M36" s="28" t="n"/>
      <c r="N36" s="28" t="n"/>
      <c r="O36" s="28" t="n"/>
      <c r="P36" s="40" t="n"/>
      <c r="Q36" s="40">
        <f>IF(AND(P36&lt;&gt;"",P36&gt;0),P36*12*0.04,"")</f>
        <v/>
      </c>
      <c r="R36" s="28" t="n"/>
      <c r="S36" s="39" t="n"/>
      <c r="T36" s="28" t="n"/>
    </row>
    <row r="37">
      <c r="A37" s="125" t="n">
        <v>30</v>
      </c>
      <c r="B37" s="32" t="n"/>
      <c r="C37" s="32" t="n"/>
      <c r="D37" s="41" t="n"/>
      <c r="E37" s="32" t="n"/>
      <c r="F37" s="32" t="n"/>
      <c r="G37" s="32" t="n"/>
      <c r="H37" s="32" t="n"/>
      <c r="I37" s="32" t="n"/>
      <c r="J37" s="32" t="n"/>
      <c r="K37" s="32" t="n"/>
      <c r="L37" s="32" t="n"/>
      <c r="M37" s="32" t="n"/>
      <c r="N37" s="32" t="n"/>
      <c r="O37" s="32" t="n"/>
      <c r="P37" s="42" t="n"/>
      <c r="Q37" s="42">
        <f>IF(AND(P37&lt;&gt;"",P37&gt;0),P37*12*0.04,"")</f>
        <v/>
      </c>
      <c r="R37" s="32" t="n"/>
      <c r="S37" s="41" t="n"/>
      <c r="T37" s="32" t="n"/>
    </row>
    <row r="38">
      <c r="A38" s="123" t="n">
        <v>31</v>
      </c>
      <c r="B38" s="28" t="n"/>
      <c r="C38" s="28" t="n"/>
      <c r="D38" s="39" t="n"/>
      <c r="E38" s="28" t="n"/>
      <c r="F38" s="28" t="n"/>
      <c r="G38" s="28" t="n"/>
      <c r="H38" s="28" t="n"/>
      <c r="I38" s="28" t="n"/>
      <c r="J38" s="28" t="n"/>
      <c r="K38" s="28" t="n"/>
      <c r="L38" s="28" t="n"/>
      <c r="M38" s="28" t="n"/>
      <c r="N38" s="28" t="n"/>
      <c r="O38" s="28" t="n"/>
      <c r="P38" s="40" t="n"/>
      <c r="Q38" s="40">
        <f>IF(AND(P38&lt;&gt;"",P38&gt;0),P38*12*0.04,"")</f>
        <v/>
      </c>
      <c r="R38" s="28" t="n"/>
      <c r="S38" s="39" t="n"/>
      <c r="T38" s="28" t="n"/>
    </row>
    <row r="39">
      <c r="A39" s="125" t="n">
        <v>32</v>
      </c>
      <c r="B39" s="32" t="n"/>
      <c r="C39" s="32" t="n"/>
      <c r="D39" s="41" t="n"/>
      <c r="E39" s="32" t="n"/>
      <c r="F39" s="32" t="n"/>
      <c r="G39" s="32" t="n"/>
      <c r="H39" s="32" t="n"/>
      <c r="I39" s="32" t="n"/>
      <c r="J39" s="32" t="n"/>
      <c r="K39" s="32" t="n"/>
      <c r="L39" s="32" t="n"/>
      <c r="M39" s="32" t="n"/>
      <c r="N39" s="32" t="n"/>
      <c r="O39" s="32" t="n"/>
      <c r="P39" s="42" t="n"/>
      <c r="Q39" s="42">
        <f>IF(AND(P39&lt;&gt;"",P39&gt;0),P39*12*0.04,"")</f>
        <v/>
      </c>
      <c r="R39" s="32" t="n"/>
      <c r="S39" s="41" t="n"/>
      <c r="T39" s="32" t="n"/>
    </row>
    <row r="40">
      <c r="A40" s="123" t="n">
        <v>33</v>
      </c>
      <c r="B40" s="28" t="n"/>
      <c r="C40" s="28" t="n"/>
      <c r="D40" s="39" t="n"/>
      <c r="E40" s="28" t="n"/>
      <c r="F40" s="28" t="n"/>
      <c r="G40" s="28" t="n"/>
      <c r="H40" s="28" t="n"/>
      <c r="I40" s="28" t="n"/>
      <c r="J40" s="28" t="n"/>
      <c r="K40" s="28" t="n"/>
      <c r="L40" s="28" t="n"/>
      <c r="M40" s="28" t="n"/>
      <c r="N40" s="28" t="n"/>
      <c r="O40" s="28" t="n"/>
      <c r="P40" s="40" t="n"/>
      <c r="Q40" s="40">
        <f>IF(AND(P40&lt;&gt;"",P40&gt;0),P40*12*0.04,"")</f>
        <v/>
      </c>
      <c r="R40" s="28" t="n"/>
      <c r="S40" s="39" t="n"/>
      <c r="T40" s="28" t="n"/>
    </row>
    <row r="41">
      <c r="A41" s="125" t="n">
        <v>34</v>
      </c>
      <c r="B41" s="32" t="n"/>
      <c r="C41" s="32" t="n"/>
      <c r="D41" s="41" t="n"/>
      <c r="E41" s="32" t="n"/>
      <c r="F41" s="32" t="n"/>
      <c r="G41" s="32" t="n"/>
      <c r="H41" s="32" t="n"/>
      <c r="I41" s="32" t="n"/>
      <c r="J41" s="32" t="n"/>
      <c r="K41" s="32" t="n"/>
      <c r="L41" s="32" t="n"/>
      <c r="M41" s="32" t="n"/>
      <c r="N41" s="32" t="n"/>
      <c r="O41" s="32" t="n"/>
      <c r="P41" s="42" t="n"/>
      <c r="Q41" s="42">
        <f>IF(AND(P41&lt;&gt;"",P41&gt;0),P41*12*0.04,"")</f>
        <v/>
      </c>
      <c r="R41" s="32" t="n"/>
      <c r="S41" s="41" t="n"/>
      <c r="T41" s="32" t="n"/>
    </row>
    <row r="42">
      <c r="A42" s="123" t="n">
        <v>35</v>
      </c>
      <c r="B42" s="28" t="n"/>
      <c r="C42" s="28" t="n"/>
      <c r="D42" s="39" t="n"/>
      <c r="E42" s="28" t="n"/>
      <c r="F42" s="28" t="n"/>
      <c r="G42" s="28" t="n"/>
      <c r="H42" s="28" t="n"/>
      <c r="I42" s="28" t="n"/>
      <c r="J42" s="28" t="n"/>
      <c r="K42" s="28" t="n"/>
      <c r="L42" s="28" t="n"/>
      <c r="M42" s="28" t="n"/>
      <c r="N42" s="28" t="n"/>
      <c r="O42" s="28" t="n"/>
      <c r="P42" s="40" t="n"/>
      <c r="Q42" s="40">
        <f>IF(AND(P42&lt;&gt;"",P42&gt;0),P42*12*0.04,"")</f>
        <v/>
      </c>
      <c r="R42" s="28" t="n"/>
      <c r="S42" s="39" t="n"/>
      <c r="T42" s="28" t="n"/>
    </row>
    <row r="43">
      <c r="A43" s="125" t="n">
        <v>36</v>
      </c>
      <c r="B43" s="32" t="n"/>
      <c r="C43" s="32" t="n"/>
      <c r="D43" s="41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  <c r="N43" s="32" t="n"/>
      <c r="O43" s="32" t="n"/>
      <c r="P43" s="42" t="n"/>
      <c r="Q43" s="42">
        <f>IF(AND(P43&lt;&gt;"",P43&gt;0),P43*12*0.04,"")</f>
        <v/>
      </c>
      <c r="R43" s="32" t="n"/>
      <c r="S43" s="41" t="n"/>
      <c r="T43" s="32" t="n"/>
    </row>
    <row r="44">
      <c r="A44" s="123" t="n">
        <v>37</v>
      </c>
      <c r="B44" s="28" t="n"/>
      <c r="C44" s="28" t="n"/>
      <c r="D44" s="39" t="n"/>
      <c r="E44" s="28" t="n"/>
      <c r="F44" s="28" t="n"/>
      <c r="G44" s="28" t="n"/>
      <c r="H44" s="28" t="n"/>
      <c r="I44" s="28" t="n"/>
      <c r="J44" s="28" t="n"/>
      <c r="K44" s="28" t="n"/>
      <c r="L44" s="28" t="n"/>
      <c r="M44" s="28" t="n"/>
      <c r="N44" s="28" t="n"/>
      <c r="O44" s="28" t="n"/>
      <c r="P44" s="40" t="n"/>
      <c r="Q44" s="40">
        <f>IF(AND(P44&lt;&gt;"",P44&gt;0),P44*12*0.04,"")</f>
        <v/>
      </c>
      <c r="R44" s="28" t="n"/>
      <c r="S44" s="39" t="n"/>
      <c r="T44" s="28" t="n"/>
    </row>
    <row r="45">
      <c r="A45" s="125" t="n">
        <v>38</v>
      </c>
      <c r="B45" s="32" t="n"/>
      <c r="C45" s="32" t="n"/>
      <c r="D45" s="41" t="n"/>
      <c r="E45" s="32" t="n"/>
      <c r="F45" s="32" t="n"/>
      <c r="G45" s="32" t="n"/>
      <c r="H45" s="32" t="n"/>
      <c r="I45" s="32" t="n"/>
      <c r="J45" s="32" t="n"/>
      <c r="K45" s="32" t="n"/>
      <c r="L45" s="32" t="n"/>
      <c r="M45" s="32" t="n"/>
      <c r="N45" s="32" t="n"/>
      <c r="O45" s="32" t="n"/>
      <c r="P45" s="42" t="n"/>
      <c r="Q45" s="42">
        <f>IF(AND(P45&lt;&gt;"",P45&gt;0),P45*12*0.04,"")</f>
        <v/>
      </c>
      <c r="R45" s="32" t="n"/>
      <c r="S45" s="41" t="n"/>
      <c r="T45" s="32" t="n"/>
    </row>
    <row r="46">
      <c r="A46" s="123" t="n">
        <v>39</v>
      </c>
      <c r="B46" s="28" t="n"/>
      <c r="C46" s="28" t="n"/>
      <c r="D46" s="39" t="n"/>
      <c r="E46" s="28" t="n"/>
      <c r="F46" s="28" t="n"/>
      <c r="G46" s="28" t="n"/>
      <c r="H46" s="28" t="n"/>
      <c r="I46" s="28" t="n"/>
      <c r="J46" s="28" t="n"/>
      <c r="K46" s="28" t="n"/>
      <c r="L46" s="28" t="n"/>
      <c r="M46" s="28" t="n"/>
      <c r="N46" s="28" t="n"/>
      <c r="O46" s="28" t="n"/>
      <c r="P46" s="40" t="n"/>
      <c r="Q46" s="40">
        <f>IF(AND(P46&lt;&gt;"",P46&gt;0),P46*12*0.04,"")</f>
        <v/>
      </c>
      <c r="R46" s="28" t="n"/>
      <c r="S46" s="39" t="n"/>
      <c r="T46" s="28" t="n"/>
    </row>
    <row r="47">
      <c r="A47" s="125" t="n">
        <v>40</v>
      </c>
      <c r="B47" s="32" t="n"/>
      <c r="C47" s="32" t="n"/>
      <c r="D47" s="41" t="n"/>
      <c r="E47" s="32" t="n"/>
      <c r="F47" s="32" t="n"/>
      <c r="G47" s="32" t="n"/>
      <c r="H47" s="32" t="n"/>
      <c r="I47" s="32" t="n"/>
      <c r="J47" s="32" t="n"/>
      <c r="K47" s="32" t="n"/>
      <c r="L47" s="32" t="n"/>
      <c r="M47" s="32" t="n"/>
      <c r="N47" s="32" t="n"/>
      <c r="O47" s="32" t="n"/>
      <c r="P47" s="42" t="n"/>
      <c r="Q47" s="42">
        <f>IF(AND(P47&lt;&gt;"",P47&gt;0),P47*12*0.04,"")</f>
        <v/>
      </c>
      <c r="R47" s="32" t="n"/>
      <c r="S47" s="41" t="n"/>
      <c r="T47" s="32" t="n"/>
    </row>
    <row r="48">
      <c r="A48" s="123" t="n">
        <v>41</v>
      </c>
      <c r="B48" s="28" t="n"/>
      <c r="C48" s="28" t="n"/>
      <c r="D48" s="39" t="n"/>
      <c r="E48" s="28" t="n"/>
      <c r="F48" s="28" t="n"/>
      <c r="G48" s="28" t="n"/>
      <c r="H48" s="28" t="n"/>
      <c r="I48" s="28" t="n"/>
      <c r="J48" s="28" t="n"/>
      <c r="K48" s="28" t="n"/>
      <c r="L48" s="28" t="n"/>
      <c r="M48" s="28" t="n"/>
      <c r="N48" s="28" t="n"/>
      <c r="O48" s="28" t="n"/>
      <c r="P48" s="40" t="n"/>
      <c r="Q48" s="40">
        <f>IF(AND(P48&lt;&gt;"",P48&gt;0),P48*12*0.04,"")</f>
        <v/>
      </c>
      <c r="R48" s="28" t="n"/>
      <c r="S48" s="39" t="n"/>
      <c r="T48" s="28" t="n"/>
    </row>
    <row r="49">
      <c r="A49" s="125" t="n">
        <v>42</v>
      </c>
      <c r="B49" s="32" t="n"/>
      <c r="C49" s="32" t="n"/>
      <c r="D49" s="41" t="n"/>
      <c r="E49" s="32" t="n"/>
      <c r="F49" s="32" t="n"/>
      <c r="G49" s="32" t="n"/>
      <c r="H49" s="32" t="n"/>
      <c r="I49" s="32" t="n"/>
      <c r="J49" s="32" t="n"/>
      <c r="K49" s="32" t="n"/>
      <c r="L49" s="32" t="n"/>
      <c r="M49" s="32" t="n"/>
      <c r="N49" s="32" t="n"/>
      <c r="O49" s="32" t="n"/>
      <c r="P49" s="42" t="n"/>
      <c r="Q49" s="42">
        <f>IF(AND(P49&lt;&gt;"",P49&gt;0),P49*12*0.04,"")</f>
        <v/>
      </c>
      <c r="R49" s="32" t="n"/>
      <c r="S49" s="41" t="n"/>
      <c r="T49" s="32" t="n"/>
    </row>
    <row r="50">
      <c r="A50" s="123" t="n">
        <v>43</v>
      </c>
      <c r="B50" s="28" t="n"/>
      <c r="C50" s="28" t="n"/>
      <c r="D50" s="39" t="n"/>
      <c r="E50" s="28" t="n"/>
      <c r="F50" s="28" t="n"/>
      <c r="G50" s="28" t="n"/>
      <c r="H50" s="28" t="n"/>
      <c r="I50" s="28" t="n"/>
      <c r="J50" s="28" t="n"/>
      <c r="K50" s="28" t="n"/>
      <c r="L50" s="28" t="n"/>
      <c r="M50" s="28" t="n"/>
      <c r="N50" s="28" t="n"/>
      <c r="O50" s="28" t="n"/>
      <c r="P50" s="40" t="n"/>
      <c r="Q50" s="40">
        <f>IF(AND(P50&lt;&gt;"",P50&gt;0),P50*12*0.04,"")</f>
        <v/>
      </c>
      <c r="R50" s="28" t="n"/>
      <c r="S50" s="39" t="n"/>
      <c r="T50" s="28" t="n"/>
    </row>
    <row r="51">
      <c r="A51" s="125" t="n">
        <v>44</v>
      </c>
      <c r="B51" s="32" t="n"/>
      <c r="C51" s="32" t="n"/>
      <c r="D51" s="41" t="n"/>
      <c r="E51" s="32" t="n"/>
      <c r="F51" s="32" t="n"/>
      <c r="G51" s="32" t="n"/>
      <c r="H51" s="32" t="n"/>
      <c r="I51" s="32" t="n"/>
      <c r="J51" s="32" t="n"/>
      <c r="K51" s="32" t="n"/>
      <c r="L51" s="32" t="n"/>
      <c r="M51" s="32" t="n"/>
      <c r="N51" s="32" t="n"/>
      <c r="O51" s="32" t="n"/>
      <c r="P51" s="42" t="n"/>
      <c r="Q51" s="42">
        <f>IF(AND(P51&lt;&gt;"",P51&gt;0),P51*12*0.04,"")</f>
        <v/>
      </c>
      <c r="R51" s="32" t="n"/>
      <c r="S51" s="41" t="n"/>
      <c r="T51" s="32" t="n"/>
    </row>
    <row r="52">
      <c r="A52" s="123" t="n">
        <v>45</v>
      </c>
      <c r="B52" s="28" t="n"/>
      <c r="C52" s="28" t="n"/>
      <c r="D52" s="39" t="n"/>
      <c r="E52" s="28" t="n"/>
      <c r="F52" s="28" t="n"/>
      <c r="G52" s="28" t="n"/>
      <c r="H52" s="28" t="n"/>
      <c r="I52" s="28" t="n"/>
      <c r="J52" s="28" t="n"/>
      <c r="K52" s="28" t="n"/>
      <c r="L52" s="28" t="n"/>
      <c r="M52" s="28" t="n"/>
      <c r="N52" s="28" t="n"/>
      <c r="O52" s="28" t="n"/>
      <c r="P52" s="40" t="n"/>
      <c r="Q52" s="40">
        <f>IF(AND(P52&lt;&gt;"",P52&gt;0),P52*12*0.04,"")</f>
        <v/>
      </c>
      <c r="R52" s="28" t="n"/>
      <c r="S52" s="39" t="n"/>
      <c r="T52" s="28" t="n"/>
    </row>
    <row r="53">
      <c r="A53" s="125" t="n">
        <v>46</v>
      </c>
      <c r="B53" s="32" t="n"/>
      <c r="C53" s="32" t="n"/>
      <c r="D53" s="41" t="n"/>
      <c r="E53" s="32" t="n"/>
      <c r="F53" s="32" t="n"/>
      <c r="G53" s="32" t="n"/>
      <c r="H53" s="32" t="n"/>
      <c r="I53" s="32" t="n"/>
      <c r="J53" s="32" t="n"/>
      <c r="K53" s="32" t="n"/>
      <c r="L53" s="32" t="n"/>
      <c r="M53" s="32" t="n"/>
      <c r="N53" s="32" t="n"/>
      <c r="O53" s="32" t="n"/>
      <c r="P53" s="42" t="n"/>
      <c r="Q53" s="42">
        <f>IF(AND(P53&lt;&gt;"",P53&gt;0),P53*12*0.04,"")</f>
        <v/>
      </c>
      <c r="R53" s="32" t="n"/>
      <c r="S53" s="41" t="n"/>
      <c r="T53" s="32" t="n"/>
    </row>
    <row r="54">
      <c r="A54" s="123" t="n">
        <v>47</v>
      </c>
      <c r="B54" s="28" t="n"/>
      <c r="C54" s="28" t="n"/>
      <c r="D54" s="39" t="n"/>
      <c r="E54" s="28" t="n"/>
      <c r="F54" s="28" t="n"/>
      <c r="G54" s="28" t="n"/>
      <c r="H54" s="28" t="n"/>
      <c r="I54" s="28" t="n"/>
      <c r="J54" s="28" t="n"/>
      <c r="K54" s="28" t="n"/>
      <c r="L54" s="28" t="n"/>
      <c r="M54" s="28" t="n"/>
      <c r="N54" s="28" t="n"/>
      <c r="O54" s="28" t="n"/>
      <c r="P54" s="40" t="n"/>
      <c r="Q54" s="40">
        <f>IF(AND(P54&lt;&gt;"",P54&gt;0),P54*12*0.04,"")</f>
        <v/>
      </c>
      <c r="R54" s="28" t="n"/>
      <c r="S54" s="39" t="n"/>
      <c r="T54" s="28" t="n"/>
    </row>
    <row r="55">
      <c r="A55" s="125" t="n">
        <v>48</v>
      </c>
      <c r="B55" s="32" t="n"/>
      <c r="C55" s="32" t="n"/>
      <c r="D55" s="41" t="n"/>
      <c r="E55" s="32" t="n"/>
      <c r="F55" s="32" t="n"/>
      <c r="G55" s="32" t="n"/>
      <c r="H55" s="32" t="n"/>
      <c r="I55" s="32" t="n"/>
      <c r="J55" s="32" t="n"/>
      <c r="K55" s="32" t="n"/>
      <c r="L55" s="32" t="n"/>
      <c r="M55" s="32" t="n"/>
      <c r="N55" s="32" t="n"/>
      <c r="O55" s="32" t="n"/>
      <c r="P55" s="42" t="n"/>
      <c r="Q55" s="42">
        <f>IF(AND(P55&lt;&gt;"",P55&gt;0),P55*12*0.04,"")</f>
        <v/>
      </c>
      <c r="R55" s="32" t="n"/>
      <c r="S55" s="41" t="n"/>
      <c r="T55" s="32" t="n"/>
    </row>
    <row r="56">
      <c r="A56" s="123" t="n">
        <v>49</v>
      </c>
      <c r="B56" s="28" t="n"/>
      <c r="C56" s="28" t="n"/>
      <c r="D56" s="39" t="n"/>
      <c r="E56" s="28" t="n"/>
      <c r="F56" s="28" t="n"/>
      <c r="G56" s="28" t="n"/>
      <c r="H56" s="28" t="n"/>
      <c r="I56" s="28" t="n"/>
      <c r="J56" s="28" t="n"/>
      <c r="K56" s="28" t="n"/>
      <c r="L56" s="28" t="n"/>
      <c r="M56" s="28" t="n"/>
      <c r="N56" s="28" t="n"/>
      <c r="O56" s="28" t="n"/>
      <c r="P56" s="40" t="n"/>
      <c r="Q56" s="40">
        <f>IF(AND(P56&lt;&gt;"",P56&gt;0),P56*12*0.04,"")</f>
        <v/>
      </c>
      <c r="R56" s="28" t="n"/>
      <c r="S56" s="39" t="n"/>
      <c r="T56" s="28" t="n"/>
    </row>
    <row r="57">
      <c r="A57" s="125" t="n">
        <v>50</v>
      </c>
      <c r="B57" s="32" t="n"/>
      <c r="C57" s="32" t="n"/>
      <c r="D57" s="41" t="n"/>
      <c r="E57" s="32" t="n"/>
      <c r="F57" s="32" t="n"/>
      <c r="G57" s="32" t="n"/>
      <c r="H57" s="32" t="n"/>
      <c r="I57" s="32" t="n"/>
      <c r="J57" s="32" t="n"/>
      <c r="K57" s="32" t="n"/>
      <c r="L57" s="32" t="n"/>
      <c r="M57" s="32" t="n"/>
      <c r="N57" s="32" t="n"/>
      <c r="O57" s="32" t="n"/>
      <c r="P57" s="42" t="n"/>
      <c r="Q57" s="42">
        <f>IF(AND(P57&lt;&gt;"",P57&gt;0),P57*12*0.04,"")</f>
        <v/>
      </c>
      <c r="R57" s="32" t="n"/>
      <c r="S57" s="41" t="n"/>
      <c r="T57" s="32" t="n"/>
    </row>
    <row r="58">
      <c r="A58" s="123" t="n">
        <v>51</v>
      </c>
      <c r="B58" s="28" t="n"/>
      <c r="C58" s="28" t="n"/>
      <c r="D58" s="39" t="n"/>
      <c r="E58" s="28" t="n"/>
      <c r="F58" s="28" t="n"/>
      <c r="G58" s="28" t="n"/>
      <c r="H58" s="28" t="n"/>
      <c r="I58" s="28" t="n"/>
      <c r="J58" s="28" t="n"/>
      <c r="K58" s="28" t="n"/>
      <c r="L58" s="28" t="n"/>
      <c r="M58" s="28" t="n"/>
      <c r="N58" s="28" t="n"/>
      <c r="O58" s="28" t="n"/>
      <c r="P58" s="40" t="n"/>
      <c r="Q58" s="40">
        <f>IF(AND(P58&lt;&gt;"",P58&gt;0),P58*12*0.04,"")</f>
        <v/>
      </c>
      <c r="R58" s="28" t="n"/>
      <c r="S58" s="39" t="n"/>
      <c r="T58" s="28" t="n"/>
    </row>
    <row r="59">
      <c r="A59" s="125" t="n">
        <v>52</v>
      </c>
      <c r="B59" s="32" t="n"/>
      <c r="C59" s="32" t="n"/>
      <c r="D59" s="41" t="n"/>
      <c r="E59" s="32" t="n"/>
      <c r="F59" s="32" t="n"/>
      <c r="G59" s="32" t="n"/>
      <c r="H59" s="32" t="n"/>
      <c r="I59" s="32" t="n"/>
      <c r="J59" s="32" t="n"/>
      <c r="K59" s="32" t="n"/>
      <c r="L59" s="32" t="n"/>
      <c r="M59" s="32" t="n"/>
      <c r="N59" s="32" t="n"/>
      <c r="O59" s="32" t="n"/>
      <c r="P59" s="42" t="n"/>
      <c r="Q59" s="42">
        <f>IF(AND(P59&lt;&gt;"",P59&gt;0),P59*12*0.04,"")</f>
        <v/>
      </c>
      <c r="R59" s="32" t="n"/>
      <c r="S59" s="41" t="n"/>
      <c r="T59" s="32" t="n"/>
    </row>
    <row r="60">
      <c r="A60" s="123" t="n">
        <v>53</v>
      </c>
      <c r="B60" s="28" t="n"/>
      <c r="C60" s="28" t="n"/>
      <c r="D60" s="39" t="n"/>
      <c r="E60" s="28" t="n"/>
      <c r="F60" s="28" t="n"/>
      <c r="G60" s="28" t="n"/>
      <c r="H60" s="28" t="n"/>
      <c r="I60" s="28" t="n"/>
      <c r="J60" s="28" t="n"/>
      <c r="K60" s="28" t="n"/>
      <c r="L60" s="28" t="n"/>
      <c r="M60" s="28" t="n"/>
      <c r="N60" s="28" t="n"/>
      <c r="O60" s="28" t="n"/>
      <c r="P60" s="40" t="n"/>
      <c r="Q60" s="40">
        <f>IF(AND(P60&lt;&gt;"",P60&gt;0),P60*12*0.04,"")</f>
        <v/>
      </c>
      <c r="R60" s="28" t="n"/>
      <c r="S60" s="39" t="n"/>
      <c r="T60" s="28" t="n"/>
    </row>
    <row r="61">
      <c r="A61" s="125" t="n">
        <v>54</v>
      </c>
      <c r="B61" s="32" t="n"/>
      <c r="C61" s="32" t="n"/>
      <c r="D61" s="41" t="n"/>
      <c r="E61" s="32" t="n"/>
      <c r="F61" s="32" t="n"/>
      <c r="G61" s="32" t="n"/>
      <c r="H61" s="32" t="n"/>
      <c r="I61" s="32" t="n"/>
      <c r="J61" s="32" t="n"/>
      <c r="K61" s="32" t="n"/>
      <c r="L61" s="32" t="n"/>
      <c r="M61" s="32" t="n"/>
      <c r="N61" s="32" t="n"/>
      <c r="O61" s="32" t="n"/>
      <c r="P61" s="42" t="n"/>
      <c r="Q61" s="42">
        <f>IF(AND(P61&lt;&gt;"",P61&gt;0),P61*12*0.04,"")</f>
        <v/>
      </c>
      <c r="R61" s="32" t="n"/>
      <c r="S61" s="41" t="n"/>
      <c r="T61" s="32" t="n"/>
    </row>
    <row r="62">
      <c r="A62" s="123" t="n">
        <v>55</v>
      </c>
      <c r="B62" s="28" t="n"/>
      <c r="C62" s="28" t="n"/>
      <c r="D62" s="39" t="n"/>
      <c r="E62" s="28" t="n"/>
      <c r="F62" s="28" t="n"/>
      <c r="G62" s="28" t="n"/>
      <c r="H62" s="28" t="n"/>
      <c r="I62" s="28" t="n"/>
      <c r="J62" s="28" t="n"/>
      <c r="K62" s="28" t="n"/>
      <c r="L62" s="28" t="n"/>
      <c r="M62" s="28" t="n"/>
      <c r="N62" s="28" t="n"/>
      <c r="O62" s="28" t="n"/>
      <c r="P62" s="40" t="n"/>
      <c r="Q62" s="40">
        <f>IF(AND(P62&lt;&gt;"",P62&gt;0),P62*12*0.04,"")</f>
        <v/>
      </c>
      <c r="R62" s="28" t="n"/>
      <c r="S62" s="39" t="n"/>
      <c r="T62" s="28" t="n"/>
    </row>
    <row r="63">
      <c r="A63" s="125" t="n">
        <v>56</v>
      </c>
      <c r="B63" s="32" t="n"/>
      <c r="C63" s="32" t="n"/>
      <c r="D63" s="41" t="n"/>
      <c r="E63" s="32" t="n"/>
      <c r="F63" s="32" t="n"/>
      <c r="G63" s="32" t="n"/>
      <c r="H63" s="32" t="n"/>
      <c r="I63" s="32" t="n"/>
      <c r="J63" s="32" t="n"/>
      <c r="K63" s="32" t="n"/>
      <c r="L63" s="32" t="n"/>
      <c r="M63" s="32" t="n"/>
      <c r="N63" s="32" t="n"/>
      <c r="O63" s="32" t="n"/>
      <c r="P63" s="42" t="n"/>
      <c r="Q63" s="42">
        <f>IF(AND(P63&lt;&gt;"",P63&gt;0),P63*12*0.04,"")</f>
        <v/>
      </c>
      <c r="R63" s="32" t="n"/>
      <c r="S63" s="41" t="n"/>
      <c r="T63" s="32" t="n"/>
    </row>
    <row r="64">
      <c r="A64" s="123" t="n">
        <v>57</v>
      </c>
      <c r="B64" s="28" t="n"/>
      <c r="C64" s="28" t="n"/>
      <c r="D64" s="39" t="n"/>
      <c r="E64" s="28" t="n"/>
      <c r="F64" s="28" t="n"/>
      <c r="G64" s="28" t="n"/>
      <c r="H64" s="28" t="n"/>
      <c r="I64" s="28" t="n"/>
      <c r="J64" s="28" t="n"/>
      <c r="K64" s="28" t="n"/>
      <c r="L64" s="28" t="n"/>
      <c r="M64" s="28" t="n"/>
      <c r="N64" s="28" t="n"/>
      <c r="O64" s="28" t="n"/>
      <c r="P64" s="40" t="n"/>
      <c r="Q64" s="40">
        <f>IF(AND(P64&lt;&gt;"",P64&gt;0),P64*12*0.04,"")</f>
        <v/>
      </c>
      <c r="R64" s="28" t="n"/>
      <c r="S64" s="39" t="n"/>
      <c r="T64" s="28" t="n"/>
    </row>
    <row r="65">
      <c r="A65" s="125" t="n">
        <v>58</v>
      </c>
      <c r="B65" s="32" t="n"/>
      <c r="C65" s="32" t="n"/>
      <c r="D65" s="41" t="n"/>
      <c r="E65" s="32" t="n"/>
      <c r="F65" s="32" t="n"/>
      <c r="G65" s="32" t="n"/>
      <c r="H65" s="32" t="n"/>
      <c r="I65" s="32" t="n"/>
      <c r="J65" s="32" t="n"/>
      <c r="K65" s="32" t="n"/>
      <c r="L65" s="32" t="n"/>
      <c r="M65" s="32" t="n"/>
      <c r="N65" s="32" t="n"/>
      <c r="O65" s="32" t="n"/>
      <c r="P65" s="42" t="n"/>
      <c r="Q65" s="42">
        <f>IF(AND(P65&lt;&gt;"",P65&gt;0),P65*12*0.04,"")</f>
        <v/>
      </c>
      <c r="R65" s="32" t="n"/>
      <c r="S65" s="41" t="n"/>
      <c r="T65" s="32" t="n"/>
    </row>
    <row r="66">
      <c r="A66" s="123" t="n">
        <v>59</v>
      </c>
      <c r="B66" s="28" t="n"/>
      <c r="C66" s="28" t="n"/>
      <c r="D66" s="39" t="n"/>
      <c r="E66" s="28" t="n"/>
      <c r="F66" s="28" t="n"/>
      <c r="G66" s="28" t="n"/>
      <c r="H66" s="28" t="n"/>
      <c r="I66" s="28" t="n"/>
      <c r="J66" s="28" t="n"/>
      <c r="K66" s="28" t="n"/>
      <c r="L66" s="28" t="n"/>
      <c r="M66" s="28" t="n"/>
      <c r="N66" s="28" t="n"/>
      <c r="O66" s="28" t="n"/>
      <c r="P66" s="40" t="n"/>
      <c r="Q66" s="40">
        <f>IF(AND(P66&lt;&gt;"",P66&gt;0),P66*12*0.04,"")</f>
        <v/>
      </c>
      <c r="R66" s="28" t="n"/>
      <c r="S66" s="39" t="n"/>
      <c r="T66" s="28" t="n"/>
    </row>
    <row r="67">
      <c r="A67" s="125" t="n">
        <v>60</v>
      </c>
      <c r="B67" s="32" t="n"/>
      <c r="C67" s="32" t="n"/>
      <c r="D67" s="41" t="n"/>
      <c r="E67" s="32" t="n"/>
      <c r="F67" s="32" t="n"/>
      <c r="G67" s="32" t="n"/>
      <c r="H67" s="32" t="n"/>
      <c r="I67" s="32" t="n"/>
      <c r="J67" s="32" t="n"/>
      <c r="K67" s="32" t="n"/>
      <c r="L67" s="32" t="n"/>
      <c r="M67" s="32" t="n"/>
      <c r="N67" s="32" t="n"/>
      <c r="O67" s="32" t="n"/>
      <c r="P67" s="42" t="n"/>
      <c r="Q67" s="42">
        <f>IF(AND(P67&lt;&gt;"",P67&gt;0),P67*12*0.04,"")</f>
        <v/>
      </c>
      <c r="R67" s="32" t="n"/>
      <c r="S67" s="41" t="n"/>
      <c r="T67" s="32" t="n"/>
    </row>
    <row r="68">
      <c r="A68" s="123" t="n">
        <v>61</v>
      </c>
      <c r="B68" s="28" t="n"/>
      <c r="C68" s="28" t="n"/>
      <c r="D68" s="39" t="n"/>
      <c r="E68" s="28" t="n"/>
      <c r="F68" s="28" t="n"/>
      <c r="G68" s="28" t="n"/>
      <c r="H68" s="28" t="n"/>
      <c r="I68" s="28" t="n"/>
      <c r="J68" s="28" t="n"/>
      <c r="K68" s="28" t="n"/>
      <c r="L68" s="28" t="n"/>
      <c r="M68" s="28" t="n"/>
      <c r="N68" s="28" t="n"/>
      <c r="O68" s="28" t="n"/>
      <c r="P68" s="40" t="n"/>
      <c r="Q68" s="40">
        <f>IF(AND(P68&lt;&gt;"",P68&gt;0),P68*12*0.04,"")</f>
        <v/>
      </c>
      <c r="R68" s="28" t="n"/>
      <c r="S68" s="39" t="n"/>
      <c r="T68" s="28" t="n"/>
    </row>
    <row r="69">
      <c r="A69" s="125" t="n">
        <v>62</v>
      </c>
      <c r="B69" s="32" t="n"/>
      <c r="C69" s="32" t="n"/>
      <c r="D69" s="41" t="n"/>
      <c r="E69" s="32" t="n"/>
      <c r="F69" s="32" t="n"/>
      <c r="G69" s="32" t="n"/>
      <c r="H69" s="32" t="n"/>
      <c r="I69" s="32" t="n"/>
      <c r="J69" s="32" t="n"/>
      <c r="K69" s="32" t="n"/>
      <c r="L69" s="32" t="n"/>
      <c r="M69" s="32" t="n"/>
      <c r="N69" s="32" t="n"/>
      <c r="O69" s="32" t="n"/>
      <c r="P69" s="42" t="n"/>
      <c r="Q69" s="42">
        <f>IF(AND(P69&lt;&gt;"",P69&gt;0),P69*12*0.04,"")</f>
        <v/>
      </c>
      <c r="R69" s="32" t="n"/>
      <c r="S69" s="41" t="n"/>
      <c r="T69" s="32" t="n"/>
    </row>
    <row r="70">
      <c r="A70" s="123" t="n">
        <v>63</v>
      </c>
      <c r="B70" s="28" t="n"/>
      <c r="C70" s="28" t="n"/>
      <c r="D70" s="39" t="n"/>
      <c r="E70" s="28" t="n"/>
      <c r="F70" s="28" t="n"/>
      <c r="G70" s="28" t="n"/>
      <c r="H70" s="28" t="n"/>
      <c r="I70" s="28" t="n"/>
      <c r="J70" s="28" t="n"/>
      <c r="K70" s="28" t="n"/>
      <c r="L70" s="28" t="n"/>
      <c r="M70" s="28" t="n"/>
      <c r="N70" s="28" t="n"/>
      <c r="O70" s="28" t="n"/>
      <c r="P70" s="40" t="n"/>
      <c r="Q70" s="40">
        <f>IF(AND(P70&lt;&gt;"",P70&gt;0),P70*12*0.04,"")</f>
        <v/>
      </c>
      <c r="R70" s="28" t="n"/>
      <c r="S70" s="39" t="n"/>
      <c r="T70" s="28" t="n"/>
    </row>
    <row r="71">
      <c r="A71" s="125" t="n">
        <v>64</v>
      </c>
      <c r="B71" s="32" t="n"/>
      <c r="C71" s="32" t="n"/>
      <c r="D71" s="41" t="n"/>
      <c r="E71" s="32" t="n"/>
      <c r="F71" s="32" t="n"/>
      <c r="G71" s="32" t="n"/>
      <c r="H71" s="32" t="n"/>
      <c r="I71" s="32" t="n"/>
      <c r="J71" s="32" t="n"/>
      <c r="K71" s="32" t="n"/>
      <c r="L71" s="32" t="n"/>
      <c r="M71" s="32" t="n"/>
      <c r="N71" s="32" t="n"/>
      <c r="O71" s="32" t="n"/>
      <c r="P71" s="42" t="n"/>
      <c r="Q71" s="42">
        <f>IF(AND(P71&lt;&gt;"",P71&gt;0),P71*12*0.04,"")</f>
        <v/>
      </c>
      <c r="R71" s="32" t="n"/>
      <c r="S71" s="41" t="n"/>
      <c r="T71" s="32" t="n"/>
    </row>
    <row r="72">
      <c r="A72" s="123" t="n">
        <v>65</v>
      </c>
      <c r="B72" s="28" t="n"/>
      <c r="C72" s="28" t="n"/>
      <c r="D72" s="39" t="n"/>
      <c r="E72" s="28" t="n"/>
      <c r="F72" s="28" t="n"/>
      <c r="G72" s="28" t="n"/>
      <c r="H72" s="28" t="n"/>
      <c r="I72" s="28" t="n"/>
      <c r="J72" s="28" t="n"/>
      <c r="K72" s="28" t="n"/>
      <c r="L72" s="28" t="n"/>
      <c r="M72" s="28" t="n"/>
      <c r="N72" s="28" t="n"/>
      <c r="O72" s="28" t="n"/>
      <c r="P72" s="40" t="n"/>
      <c r="Q72" s="40">
        <f>IF(AND(P72&lt;&gt;"",P72&gt;0),P72*12*0.04,"")</f>
        <v/>
      </c>
      <c r="R72" s="28" t="n"/>
      <c r="S72" s="39" t="n"/>
      <c r="T72" s="28" t="n"/>
    </row>
    <row r="73">
      <c r="A73" s="125" t="n">
        <v>66</v>
      </c>
      <c r="B73" s="32" t="n"/>
      <c r="C73" s="32" t="n"/>
      <c r="D73" s="41" t="n"/>
      <c r="E73" s="32" t="n"/>
      <c r="F73" s="32" t="n"/>
      <c r="G73" s="32" t="n"/>
      <c r="H73" s="32" t="n"/>
      <c r="I73" s="32" t="n"/>
      <c r="J73" s="32" t="n"/>
      <c r="K73" s="32" t="n"/>
      <c r="L73" s="32" t="n"/>
      <c r="M73" s="32" t="n"/>
      <c r="N73" s="32" t="n"/>
      <c r="O73" s="32" t="n"/>
      <c r="P73" s="42" t="n"/>
      <c r="Q73" s="42">
        <f>IF(AND(P73&lt;&gt;"",P73&gt;0),P73*12*0.04,"")</f>
        <v/>
      </c>
      <c r="R73" s="32" t="n"/>
      <c r="S73" s="41" t="n"/>
      <c r="T73" s="32" t="n"/>
    </row>
    <row r="74">
      <c r="A74" s="123" t="n">
        <v>67</v>
      </c>
      <c r="B74" s="28" t="n"/>
      <c r="C74" s="28" t="n"/>
      <c r="D74" s="39" t="n"/>
      <c r="E74" s="28" t="n"/>
      <c r="F74" s="28" t="n"/>
      <c r="G74" s="28" t="n"/>
      <c r="H74" s="28" t="n"/>
      <c r="I74" s="28" t="n"/>
      <c r="J74" s="28" t="n"/>
      <c r="K74" s="28" t="n"/>
      <c r="L74" s="28" t="n"/>
      <c r="M74" s="28" t="n"/>
      <c r="N74" s="28" t="n"/>
      <c r="O74" s="28" t="n"/>
      <c r="P74" s="40" t="n"/>
      <c r="Q74" s="40">
        <f>IF(AND(P74&lt;&gt;"",P74&gt;0),P74*12*0.04,"")</f>
        <v/>
      </c>
      <c r="R74" s="28" t="n"/>
      <c r="S74" s="39" t="n"/>
      <c r="T74" s="28" t="n"/>
    </row>
    <row r="75">
      <c r="A75" s="125" t="n">
        <v>68</v>
      </c>
      <c r="B75" s="32" t="n"/>
      <c r="C75" s="32" t="n"/>
      <c r="D75" s="41" t="n"/>
      <c r="E75" s="32" t="n"/>
      <c r="F75" s="32" t="n"/>
      <c r="G75" s="32" t="n"/>
      <c r="H75" s="32" t="n"/>
      <c r="I75" s="32" t="n"/>
      <c r="J75" s="32" t="n"/>
      <c r="K75" s="32" t="n"/>
      <c r="L75" s="32" t="n"/>
      <c r="M75" s="32" t="n"/>
      <c r="N75" s="32" t="n"/>
      <c r="O75" s="32" t="n"/>
      <c r="P75" s="42" t="n"/>
      <c r="Q75" s="42">
        <f>IF(AND(P75&lt;&gt;"",P75&gt;0),P75*12*0.04,"")</f>
        <v/>
      </c>
      <c r="R75" s="32" t="n"/>
      <c r="S75" s="41" t="n"/>
      <c r="T75" s="32" t="n"/>
    </row>
    <row r="76">
      <c r="A76" s="123" t="n">
        <v>69</v>
      </c>
      <c r="B76" s="28" t="n"/>
      <c r="C76" s="28" t="n"/>
      <c r="D76" s="39" t="n"/>
      <c r="E76" s="28" t="n"/>
      <c r="F76" s="28" t="n"/>
      <c r="G76" s="28" t="n"/>
      <c r="H76" s="28" t="n"/>
      <c r="I76" s="28" t="n"/>
      <c r="J76" s="28" t="n"/>
      <c r="K76" s="28" t="n"/>
      <c r="L76" s="28" t="n"/>
      <c r="M76" s="28" t="n"/>
      <c r="N76" s="28" t="n"/>
      <c r="O76" s="28" t="n"/>
      <c r="P76" s="40" t="n"/>
      <c r="Q76" s="40">
        <f>IF(AND(P76&lt;&gt;"",P76&gt;0),P76*12*0.04,"")</f>
        <v/>
      </c>
      <c r="R76" s="28" t="n"/>
      <c r="S76" s="39" t="n"/>
      <c r="T76" s="28" t="n"/>
    </row>
    <row r="77">
      <c r="A77" s="125" t="n">
        <v>70</v>
      </c>
      <c r="B77" s="32" t="n"/>
      <c r="C77" s="32" t="n"/>
      <c r="D77" s="41" t="n"/>
      <c r="E77" s="32" t="n"/>
      <c r="F77" s="32" t="n"/>
      <c r="G77" s="32" t="n"/>
      <c r="H77" s="32" t="n"/>
      <c r="I77" s="32" t="n"/>
      <c r="J77" s="32" t="n"/>
      <c r="K77" s="32" t="n"/>
      <c r="L77" s="32" t="n"/>
      <c r="M77" s="32" t="n"/>
      <c r="N77" s="32" t="n"/>
      <c r="O77" s="32" t="n"/>
      <c r="P77" s="42" t="n"/>
      <c r="Q77" s="42">
        <f>IF(AND(P77&lt;&gt;"",P77&gt;0),P77*12*0.04,"")</f>
        <v/>
      </c>
      <c r="R77" s="32" t="n"/>
      <c r="S77" s="41" t="n"/>
      <c r="T77" s="32" t="n"/>
    </row>
    <row r="78">
      <c r="A78" s="123" t="n">
        <v>71</v>
      </c>
      <c r="B78" s="28" t="n"/>
      <c r="C78" s="28" t="n"/>
      <c r="D78" s="39" t="n"/>
      <c r="E78" s="28" t="n"/>
      <c r="F78" s="28" t="n"/>
      <c r="G78" s="28" t="n"/>
      <c r="H78" s="28" t="n"/>
      <c r="I78" s="28" t="n"/>
      <c r="J78" s="28" t="n"/>
      <c r="K78" s="28" t="n"/>
      <c r="L78" s="28" t="n"/>
      <c r="M78" s="28" t="n"/>
      <c r="N78" s="28" t="n"/>
      <c r="O78" s="28" t="n"/>
      <c r="P78" s="40" t="n"/>
      <c r="Q78" s="40">
        <f>IF(AND(P78&lt;&gt;"",P78&gt;0),P78*12*0.04,"")</f>
        <v/>
      </c>
      <c r="R78" s="28" t="n"/>
      <c r="S78" s="39" t="n"/>
      <c r="T78" s="28" t="n"/>
    </row>
    <row r="79">
      <c r="A79" s="125" t="n">
        <v>72</v>
      </c>
      <c r="B79" s="32" t="n"/>
      <c r="C79" s="32" t="n"/>
      <c r="D79" s="41" t="n"/>
      <c r="E79" s="32" t="n"/>
      <c r="F79" s="32" t="n"/>
      <c r="G79" s="32" t="n"/>
      <c r="H79" s="32" t="n"/>
      <c r="I79" s="32" t="n"/>
      <c r="J79" s="32" t="n"/>
      <c r="K79" s="32" t="n"/>
      <c r="L79" s="32" t="n"/>
      <c r="M79" s="32" t="n"/>
      <c r="N79" s="32" t="n"/>
      <c r="O79" s="32" t="n"/>
      <c r="P79" s="42" t="n"/>
      <c r="Q79" s="42">
        <f>IF(AND(P79&lt;&gt;"",P79&gt;0),P79*12*0.04,"")</f>
        <v/>
      </c>
      <c r="R79" s="32" t="n"/>
      <c r="S79" s="41" t="n"/>
      <c r="T79" s="32" t="n"/>
    </row>
    <row r="80">
      <c r="A80" s="123" t="n">
        <v>73</v>
      </c>
      <c r="B80" s="28" t="n"/>
      <c r="C80" s="28" t="n"/>
      <c r="D80" s="39" t="n"/>
      <c r="E80" s="28" t="n"/>
      <c r="F80" s="28" t="n"/>
      <c r="G80" s="28" t="n"/>
      <c r="H80" s="28" t="n"/>
      <c r="I80" s="28" t="n"/>
      <c r="J80" s="28" t="n"/>
      <c r="K80" s="28" t="n"/>
      <c r="L80" s="28" t="n"/>
      <c r="M80" s="28" t="n"/>
      <c r="N80" s="28" t="n"/>
      <c r="O80" s="28" t="n"/>
      <c r="P80" s="40" t="n"/>
      <c r="Q80" s="40">
        <f>IF(AND(P80&lt;&gt;"",P80&gt;0),P80*12*0.04,"")</f>
        <v/>
      </c>
      <c r="R80" s="28" t="n"/>
      <c r="S80" s="39" t="n"/>
      <c r="T80" s="28" t="n"/>
    </row>
    <row r="81">
      <c r="A81" s="125" t="n">
        <v>74</v>
      </c>
      <c r="B81" s="32" t="n"/>
      <c r="C81" s="32" t="n"/>
      <c r="D81" s="41" t="n"/>
      <c r="E81" s="32" t="n"/>
      <c r="F81" s="32" t="n"/>
      <c r="G81" s="32" t="n"/>
      <c r="H81" s="32" t="n"/>
      <c r="I81" s="32" t="n"/>
      <c r="J81" s="32" t="n"/>
      <c r="K81" s="32" t="n"/>
      <c r="L81" s="32" t="n"/>
      <c r="M81" s="32" t="n"/>
      <c r="N81" s="32" t="n"/>
      <c r="O81" s="32" t="n"/>
      <c r="P81" s="42" t="n"/>
      <c r="Q81" s="42">
        <f>IF(AND(P81&lt;&gt;"",P81&gt;0),P81*12*0.04,"")</f>
        <v/>
      </c>
      <c r="R81" s="32" t="n"/>
      <c r="S81" s="41" t="n"/>
      <c r="T81" s="32" t="n"/>
    </row>
    <row r="82">
      <c r="A82" s="123" t="n">
        <v>75</v>
      </c>
      <c r="B82" s="28" t="n"/>
      <c r="C82" s="28" t="n"/>
      <c r="D82" s="39" t="n"/>
      <c r="E82" s="28" t="n"/>
      <c r="F82" s="28" t="n"/>
      <c r="G82" s="28" t="n"/>
      <c r="H82" s="28" t="n"/>
      <c r="I82" s="28" t="n"/>
      <c r="J82" s="28" t="n"/>
      <c r="K82" s="28" t="n"/>
      <c r="L82" s="28" t="n"/>
      <c r="M82" s="28" t="n"/>
      <c r="N82" s="28" t="n"/>
      <c r="O82" s="28" t="n"/>
      <c r="P82" s="40" t="n"/>
      <c r="Q82" s="40">
        <f>IF(AND(P82&lt;&gt;"",P82&gt;0),P82*12*0.04,"")</f>
        <v/>
      </c>
      <c r="R82" s="28" t="n"/>
      <c r="S82" s="39" t="n"/>
      <c r="T82" s="28" t="n"/>
    </row>
    <row r="83">
      <c r="A83" s="125" t="n">
        <v>76</v>
      </c>
      <c r="B83" s="32" t="n"/>
      <c r="C83" s="32" t="n"/>
      <c r="D83" s="41" t="n"/>
      <c r="E83" s="32" t="n"/>
      <c r="F83" s="32" t="n"/>
      <c r="G83" s="32" t="n"/>
      <c r="H83" s="32" t="n"/>
      <c r="I83" s="32" t="n"/>
      <c r="J83" s="32" t="n"/>
      <c r="K83" s="32" t="n"/>
      <c r="L83" s="32" t="n"/>
      <c r="M83" s="32" t="n"/>
      <c r="N83" s="32" t="n"/>
      <c r="O83" s="32" t="n"/>
      <c r="P83" s="42" t="n"/>
      <c r="Q83" s="42">
        <f>IF(AND(P83&lt;&gt;"",P83&gt;0),P83*12*0.04,"")</f>
        <v/>
      </c>
      <c r="R83" s="32" t="n"/>
      <c r="S83" s="41" t="n"/>
      <c r="T83" s="32" t="n"/>
    </row>
    <row r="84">
      <c r="A84" s="123" t="n">
        <v>77</v>
      </c>
      <c r="B84" s="28" t="n"/>
      <c r="C84" s="28" t="n"/>
      <c r="D84" s="39" t="n"/>
      <c r="E84" s="28" t="n"/>
      <c r="F84" s="28" t="n"/>
      <c r="G84" s="28" t="n"/>
      <c r="H84" s="28" t="n"/>
      <c r="I84" s="28" t="n"/>
      <c r="J84" s="28" t="n"/>
      <c r="K84" s="28" t="n"/>
      <c r="L84" s="28" t="n"/>
      <c r="M84" s="28" t="n"/>
      <c r="N84" s="28" t="n"/>
      <c r="O84" s="28" t="n"/>
      <c r="P84" s="40" t="n"/>
      <c r="Q84" s="40">
        <f>IF(AND(P84&lt;&gt;"",P84&gt;0),P84*12*0.04,"")</f>
        <v/>
      </c>
      <c r="R84" s="28" t="n"/>
      <c r="S84" s="39" t="n"/>
      <c r="T84" s="28" t="n"/>
    </row>
    <row r="85">
      <c r="A85" s="125" t="n">
        <v>78</v>
      </c>
      <c r="B85" s="32" t="n"/>
      <c r="C85" s="32" t="n"/>
      <c r="D85" s="41" t="n"/>
      <c r="E85" s="32" t="n"/>
      <c r="F85" s="32" t="n"/>
      <c r="G85" s="32" t="n"/>
      <c r="H85" s="32" t="n"/>
      <c r="I85" s="32" t="n"/>
      <c r="J85" s="32" t="n"/>
      <c r="K85" s="32" t="n"/>
      <c r="L85" s="32" t="n"/>
      <c r="M85" s="32" t="n"/>
      <c r="N85" s="32" t="n"/>
      <c r="O85" s="32" t="n"/>
      <c r="P85" s="42" t="n"/>
      <c r="Q85" s="42">
        <f>IF(AND(P85&lt;&gt;"",P85&gt;0),P85*12*0.04,"")</f>
        <v/>
      </c>
      <c r="R85" s="32" t="n"/>
      <c r="S85" s="41" t="n"/>
      <c r="T85" s="32" t="n"/>
    </row>
    <row r="86">
      <c r="A86" s="123" t="n">
        <v>79</v>
      </c>
      <c r="B86" s="28" t="n"/>
      <c r="C86" s="28" t="n"/>
      <c r="D86" s="39" t="n"/>
      <c r="E86" s="28" t="n"/>
      <c r="F86" s="28" t="n"/>
      <c r="G86" s="28" t="n"/>
      <c r="H86" s="28" t="n"/>
      <c r="I86" s="28" t="n"/>
      <c r="J86" s="28" t="n"/>
      <c r="K86" s="28" t="n"/>
      <c r="L86" s="28" t="n"/>
      <c r="M86" s="28" t="n"/>
      <c r="N86" s="28" t="n"/>
      <c r="O86" s="28" t="n"/>
      <c r="P86" s="40" t="n"/>
      <c r="Q86" s="40">
        <f>IF(AND(P86&lt;&gt;"",P86&gt;0),P86*12*0.04,"")</f>
        <v/>
      </c>
      <c r="R86" s="28" t="n"/>
      <c r="S86" s="39" t="n"/>
      <c r="T86" s="28" t="n"/>
    </row>
    <row r="87">
      <c r="A87" s="125" t="n">
        <v>80</v>
      </c>
      <c r="B87" s="32" t="n"/>
      <c r="C87" s="32" t="n"/>
      <c r="D87" s="41" t="n"/>
      <c r="E87" s="32" t="n"/>
      <c r="F87" s="32" t="n"/>
      <c r="G87" s="32" t="n"/>
      <c r="H87" s="32" t="n"/>
      <c r="I87" s="32" t="n"/>
      <c r="J87" s="32" t="n"/>
      <c r="K87" s="32" t="n"/>
      <c r="L87" s="32" t="n"/>
      <c r="M87" s="32" t="n"/>
      <c r="N87" s="32" t="n"/>
      <c r="O87" s="32" t="n"/>
      <c r="P87" s="42" t="n"/>
      <c r="Q87" s="42">
        <f>IF(AND(P87&lt;&gt;"",P87&gt;0),P87*12*0.04,"")</f>
        <v/>
      </c>
      <c r="R87" s="32" t="n"/>
      <c r="S87" s="41" t="n"/>
      <c r="T87" s="32" t="n"/>
    </row>
    <row r="88">
      <c r="A88" s="123" t="n">
        <v>81</v>
      </c>
      <c r="B88" s="28" t="n"/>
      <c r="C88" s="28" t="n"/>
      <c r="D88" s="39" t="n"/>
      <c r="E88" s="28" t="n"/>
      <c r="F88" s="28" t="n"/>
      <c r="G88" s="28" t="n"/>
      <c r="H88" s="28" t="n"/>
      <c r="I88" s="28" t="n"/>
      <c r="J88" s="28" t="n"/>
      <c r="K88" s="28" t="n"/>
      <c r="L88" s="28" t="n"/>
      <c r="M88" s="28" t="n"/>
      <c r="N88" s="28" t="n"/>
      <c r="O88" s="28" t="n"/>
      <c r="P88" s="40" t="n"/>
      <c r="Q88" s="40">
        <f>IF(AND(P88&lt;&gt;"",P88&gt;0),P88*12*0.04,"")</f>
        <v/>
      </c>
      <c r="R88" s="28" t="n"/>
      <c r="S88" s="39" t="n"/>
      <c r="T88" s="28" t="n"/>
    </row>
    <row r="89">
      <c r="A89" s="125" t="n">
        <v>82</v>
      </c>
      <c r="B89" s="32" t="n"/>
      <c r="C89" s="32" t="n"/>
      <c r="D89" s="41" t="n"/>
      <c r="E89" s="32" t="n"/>
      <c r="F89" s="32" t="n"/>
      <c r="G89" s="32" t="n"/>
      <c r="H89" s="32" t="n"/>
      <c r="I89" s="32" t="n"/>
      <c r="J89" s="32" t="n"/>
      <c r="K89" s="32" t="n"/>
      <c r="L89" s="32" t="n"/>
      <c r="M89" s="32" t="n"/>
      <c r="N89" s="32" t="n"/>
      <c r="O89" s="32" t="n"/>
      <c r="P89" s="42" t="n"/>
      <c r="Q89" s="42">
        <f>IF(AND(P89&lt;&gt;"",P89&gt;0),P89*12*0.04,"")</f>
        <v/>
      </c>
      <c r="R89" s="32" t="n"/>
      <c r="S89" s="41" t="n"/>
      <c r="T89" s="32" t="n"/>
    </row>
    <row r="90">
      <c r="A90" s="123" t="n">
        <v>83</v>
      </c>
      <c r="B90" s="28" t="n"/>
      <c r="C90" s="28" t="n"/>
      <c r="D90" s="39" t="n"/>
      <c r="E90" s="28" t="n"/>
      <c r="F90" s="28" t="n"/>
      <c r="G90" s="28" t="n"/>
      <c r="H90" s="28" t="n"/>
      <c r="I90" s="28" t="n"/>
      <c r="J90" s="28" t="n"/>
      <c r="K90" s="28" t="n"/>
      <c r="L90" s="28" t="n"/>
      <c r="M90" s="28" t="n"/>
      <c r="N90" s="28" t="n"/>
      <c r="O90" s="28" t="n"/>
      <c r="P90" s="40" t="n"/>
      <c r="Q90" s="40">
        <f>IF(AND(P90&lt;&gt;"",P90&gt;0),P90*12*0.04,"")</f>
        <v/>
      </c>
      <c r="R90" s="28" t="n"/>
      <c r="S90" s="39" t="n"/>
      <c r="T90" s="28" t="n"/>
    </row>
    <row r="91">
      <c r="A91" s="125" t="n">
        <v>84</v>
      </c>
      <c r="B91" s="32" t="n"/>
      <c r="C91" s="32" t="n"/>
      <c r="D91" s="41" t="n"/>
      <c r="E91" s="32" t="n"/>
      <c r="F91" s="32" t="n"/>
      <c r="G91" s="32" t="n"/>
      <c r="H91" s="32" t="n"/>
      <c r="I91" s="32" t="n"/>
      <c r="J91" s="32" t="n"/>
      <c r="K91" s="32" t="n"/>
      <c r="L91" s="32" t="n"/>
      <c r="M91" s="32" t="n"/>
      <c r="N91" s="32" t="n"/>
      <c r="O91" s="32" t="n"/>
      <c r="P91" s="42" t="n"/>
      <c r="Q91" s="42">
        <f>IF(AND(P91&lt;&gt;"",P91&gt;0),P91*12*0.04,"")</f>
        <v/>
      </c>
      <c r="R91" s="32" t="n"/>
      <c r="S91" s="41" t="n"/>
      <c r="T91" s="32" t="n"/>
    </row>
    <row r="92">
      <c r="A92" s="123" t="n">
        <v>85</v>
      </c>
      <c r="B92" s="28" t="n"/>
      <c r="C92" s="28" t="n"/>
      <c r="D92" s="39" t="n"/>
      <c r="E92" s="28" t="n"/>
      <c r="F92" s="28" t="n"/>
      <c r="G92" s="28" t="n"/>
      <c r="H92" s="28" t="n"/>
      <c r="I92" s="28" t="n"/>
      <c r="J92" s="28" t="n"/>
      <c r="K92" s="28" t="n"/>
      <c r="L92" s="28" t="n"/>
      <c r="M92" s="28" t="n"/>
      <c r="N92" s="28" t="n"/>
      <c r="O92" s="28" t="n"/>
      <c r="P92" s="40" t="n"/>
      <c r="Q92" s="40">
        <f>IF(AND(P92&lt;&gt;"",P92&gt;0),P92*12*0.04,"")</f>
        <v/>
      </c>
      <c r="R92" s="28" t="n"/>
      <c r="S92" s="39" t="n"/>
      <c r="T92" s="28" t="n"/>
    </row>
    <row r="93">
      <c r="A93" s="125" t="n">
        <v>86</v>
      </c>
      <c r="B93" s="32" t="n"/>
      <c r="C93" s="32" t="n"/>
      <c r="D93" s="41" t="n"/>
      <c r="E93" s="32" t="n"/>
      <c r="F93" s="32" t="n"/>
      <c r="G93" s="32" t="n"/>
      <c r="H93" s="32" t="n"/>
      <c r="I93" s="32" t="n"/>
      <c r="J93" s="32" t="n"/>
      <c r="K93" s="32" t="n"/>
      <c r="L93" s="32" t="n"/>
      <c r="M93" s="32" t="n"/>
      <c r="N93" s="32" t="n"/>
      <c r="O93" s="32" t="n"/>
      <c r="P93" s="42" t="n"/>
      <c r="Q93" s="42">
        <f>IF(AND(P93&lt;&gt;"",P93&gt;0),P93*12*0.04,"")</f>
        <v/>
      </c>
      <c r="R93" s="32" t="n"/>
      <c r="S93" s="41" t="n"/>
      <c r="T93" s="32" t="n"/>
    </row>
    <row r="94">
      <c r="A94" s="123" t="n">
        <v>87</v>
      </c>
      <c r="B94" s="28" t="n"/>
      <c r="C94" s="28" t="n"/>
      <c r="D94" s="39" t="n"/>
      <c r="E94" s="28" t="n"/>
      <c r="F94" s="28" t="n"/>
      <c r="G94" s="28" t="n"/>
      <c r="H94" s="28" t="n"/>
      <c r="I94" s="28" t="n"/>
      <c r="J94" s="28" t="n"/>
      <c r="K94" s="28" t="n"/>
      <c r="L94" s="28" t="n"/>
      <c r="M94" s="28" t="n"/>
      <c r="N94" s="28" t="n"/>
      <c r="O94" s="28" t="n"/>
      <c r="P94" s="40" t="n"/>
      <c r="Q94" s="40">
        <f>IF(AND(P94&lt;&gt;"",P94&gt;0),P94*12*0.04,"")</f>
        <v/>
      </c>
      <c r="R94" s="28" t="n"/>
      <c r="S94" s="39" t="n"/>
      <c r="T94" s="28" t="n"/>
    </row>
    <row r="95">
      <c r="A95" s="125" t="n">
        <v>88</v>
      </c>
      <c r="B95" s="32" t="n"/>
      <c r="C95" s="32" t="n"/>
      <c r="D95" s="41" t="n"/>
      <c r="E95" s="32" t="n"/>
      <c r="F95" s="32" t="n"/>
      <c r="G95" s="32" t="n"/>
      <c r="H95" s="32" t="n"/>
      <c r="I95" s="32" t="n"/>
      <c r="J95" s="32" t="n"/>
      <c r="K95" s="32" t="n"/>
      <c r="L95" s="32" t="n"/>
      <c r="M95" s="32" t="n"/>
      <c r="N95" s="32" t="n"/>
      <c r="O95" s="32" t="n"/>
      <c r="P95" s="42" t="n"/>
      <c r="Q95" s="42">
        <f>IF(AND(P95&lt;&gt;"",P95&gt;0),P95*12*0.04,"")</f>
        <v/>
      </c>
      <c r="R95" s="32" t="n"/>
      <c r="S95" s="41" t="n"/>
      <c r="T95" s="32" t="n"/>
    </row>
    <row r="96">
      <c r="A96" s="123" t="n">
        <v>89</v>
      </c>
      <c r="B96" s="28" t="n"/>
      <c r="C96" s="28" t="n"/>
      <c r="D96" s="39" t="n"/>
      <c r="E96" s="28" t="n"/>
      <c r="F96" s="28" t="n"/>
      <c r="G96" s="28" t="n"/>
      <c r="H96" s="28" t="n"/>
      <c r="I96" s="28" t="n"/>
      <c r="J96" s="28" t="n"/>
      <c r="K96" s="28" t="n"/>
      <c r="L96" s="28" t="n"/>
      <c r="M96" s="28" t="n"/>
      <c r="N96" s="28" t="n"/>
      <c r="O96" s="28" t="n"/>
      <c r="P96" s="40" t="n"/>
      <c r="Q96" s="40">
        <f>IF(AND(P96&lt;&gt;"",P96&gt;0),P96*12*0.04,"")</f>
        <v/>
      </c>
      <c r="R96" s="28" t="n"/>
      <c r="S96" s="39" t="n"/>
      <c r="T96" s="28" t="n"/>
    </row>
    <row r="97">
      <c r="A97" s="125" t="n">
        <v>90</v>
      </c>
      <c r="B97" s="32" t="n"/>
      <c r="C97" s="32" t="n"/>
      <c r="D97" s="41" t="n"/>
      <c r="E97" s="32" t="n"/>
      <c r="F97" s="32" t="n"/>
      <c r="G97" s="32" t="n"/>
      <c r="H97" s="32" t="n"/>
      <c r="I97" s="32" t="n"/>
      <c r="J97" s="32" t="n"/>
      <c r="K97" s="32" t="n"/>
      <c r="L97" s="32" t="n"/>
      <c r="M97" s="32" t="n"/>
      <c r="N97" s="32" t="n"/>
      <c r="O97" s="32" t="n"/>
      <c r="P97" s="42" t="n"/>
      <c r="Q97" s="42">
        <f>IF(AND(P97&lt;&gt;"",P97&gt;0),P97*12*0.04,"")</f>
        <v/>
      </c>
      <c r="R97" s="32" t="n"/>
      <c r="S97" s="41" t="n"/>
      <c r="T97" s="32" t="n"/>
    </row>
    <row r="98">
      <c r="A98" s="123" t="n">
        <v>91</v>
      </c>
      <c r="B98" s="28" t="n"/>
      <c r="C98" s="28" t="n"/>
      <c r="D98" s="39" t="n"/>
      <c r="E98" s="28" t="n"/>
      <c r="F98" s="28" t="n"/>
      <c r="G98" s="28" t="n"/>
      <c r="H98" s="28" t="n"/>
      <c r="I98" s="28" t="n"/>
      <c r="J98" s="28" t="n"/>
      <c r="K98" s="28" t="n"/>
      <c r="L98" s="28" t="n"/>
      <c r="M98" s="28" t="n"/>
      <c r="N98" s="28" t="n"/>
      <c r="O98" s="28" t="n"/>
      <c r="P98" s="40" t="n"/>
      <c r="Q98" s="40">
        <f>IF(AND(P98&lt;&gt;"",P98&gt;0),P98*12*0.04,"")</f>
        <v/>
      </c>
      <c r="R98" s="28" t="n"/>
      <c r="S98" s="39" t="n"/>
      <c r="T98" s="28" t="n"/>
    </row>
    <row r="99">
      <c r="A99" s="125" t="n">
        <v>92</v>
      </c>
      <c r="B99" s="32" t="n"/>
      <c r="C99" s="32" t="n"/>
      <c r="D99" s="41" t="n"/>
      <c r="E99" s="32" t="n"/>
      <c r="F99" s="32" t="n"/>
      <c r="G99" s="32" t="n"/>
      <c r="H99" s="32" t="n"/>
      <c r="I99" s="32" t="n"/>
      <c r="J99" s="32" t="n"/>
      <c r="K99" s="32" t="n"/>
      <c r="L99" s="32" t="n"/>
      <c r="M99" s="32" t="n"/>
      <c r="N99" s="32" t="n"/>
      <c r="O99" s="32" t="n"/>
      <c r="P99" s="42" t="n"/>
      <c r="Q99" s="42">
        <f>IF(AND(P99&lt;&gt;"",P99&gt;0),P99*12*0.04,"")</f>
        <v/>
      </c>
      <c r="R99" s="32" t="n"/>
      <c r="S99" s="41" t="n"/>
      <c r="T99" s="32" t="n"/>
    </row>
    <row r="100">
      <c r="A100" s="123" t="n">
        <v>93</v>
      </c>
      <c r="B100" s="28" t="n"/>
      <c r="C100" s="28" t="n"/>
      <c r="D100" s="39" t="n"/>
      <c r="E100" s="28" t="n"/>
      <c r="F100" s="28" t="n"/>
      <c r="G100" s="28" t="n"/>
      <c r="H100" s="28" t="n"/>
      <c r="I100" s="28" t="n"/>
      <c r="J100" s="28" t="n"/>
      <c r="K100" s="28" t="n"/>
      <c r="L100" s="28" t="n"/>
      <c r="M100" s="28" t="n"/>
      <c r="N100" s="28" t="n"/>
      <c r="O100" s="28" t="n"/>
      <c r="P100" s="40" t="n"/>
      <c r="Q100" s="40">
        <f>IF(AND(P100&lt;&gt;"",P100&gt;0),P100*12*0.04,"")</f>
        <v/>
      </c>
      <c r="R100" s="28" t="n"/>
      <c r="S100" s="39" t="n"/>
      <c r="T100" s="28" t="n"/>
    </row>
    <row r="101">
      <c r="A101" s="125" t="n">
        <v>94</v>
      </c>
      <c r="B101" s="32" t="n"/>
      <c r="C101" s="32" t="n"/>
      <c r="D101" s="41" t="n"/>
      <c r="E101" s="32" t="n"/>
      <c r="F101" s="32" t="n"/>
      <c r="G101" s="32" t="n"/>
      <c r="H101" s="32" t="n"/>
      <c r="I101" s="32" t="n"/>
      <c r="J101" s="32" t="n"/>
      <c r="K101" s="32" t="n"/>
      <c r="L101" s="32" t="n"/>
      <c r="M101" s="32" t="n"/>
      <c r="N101" s="32" t="n"/>
      <c r="O101" s="32" t="n"/>
      <c r="P101" s="42" t="n"/>
      <c r="Q101" s="42">
        <f>IF(AND(P101&lt;&gt;"",P101&gt;0),P101*12*0.04,"")</f>
        <v/>
      </c>
      <c r="R101" s="32" t="n"/>
      <c r="S101" s="41" t="n"/>
      <c r="T101" s="32" t="n"/>
    </row>
    <row r="102">
      <c r="A102" s="123" t="n">
        <v>95</v>
      </c>
      <c r="B102" s="28" t="n"/>
      <c r="C102" s="28" t="n"/>
      <c r="D102" s="39" t="n"/>
      <c r="E102" s="28" t="n"/>
      <c r="F102" s="28" t="n"/>
      <c r="G102" s="28" t="n"/>
      <c r="H102" s="28" t="n"/>
      <c r="I102" s="28" t="n"/>
      <c r="J102" s="28" t="n"/>
      <c r="K102" s="28" t="n"/>
      <c r="L102" s="28" t="n"/>
      <c r="M102" s="28" t="n"/>
      <c r="N102" s="28" t="n"/>
      <c r="O102" s="28" t="n"/>
      <c r="P102" s="40" t="n"/>
      <c r="Q102" s="40">
        <f>IF(AND(P102&lt;&gt;"",P102&gt;0),P102*12*0.04,"")</f>
        <v/>
      </c>
      <c r="R102" s="28" t="n"/>
      <c r="S102" s="39" t="n"/>
      <c r="T102" s="28" t="n"/>
    </row>
    <row r="103">
      <c r="A103" s="125" t="n">
        <v>96</v>
      </c>
      <c r="B103" s="32" t="n"/>
      <c r="C103" s="32" t="n"/>
      <c r="D103" s="41" t="n"/>
      <c r="E103" s="32" t="n"/>
      <c r="F103" s="32" t="n"/>
      <c r="G103" s="32" t="n"/>
      <c r="H103" s="32" t="n"/>
      <c r="I103" s="32" t="n"/>
      <c r="J103" s="32" t="n"/>
      <c r="K103" s="32" t="n"/>
      <c r="L103" s="32" t="n"/>
      <c r="M103" s="32" t="n"/>
      <c r="N103" s="32" t="n"/>
      <c r="O103" s="32" t="n"/>
      <c r="P103" s="42" t="n"/>
      <c r="Q103" s="42">
        <f>IF(AND(P103&lt;&gt;"",P103&gt;0),P103*12*0.04,"")</f>
        <v/>
      </c>
      <c r="R103" s="32" t="n"/>
      <c r="S103" s="41" t="n"/>
      <c r="T103" s="32" t="n"/>
    </row>
    <row r="104">
      <c r="A104" s="123" t="n">
        <v>97</v>
      </c>
      <c r="B104" s="28" t="n"/>
      <c r="C104" s="28" t="n"/>
      <c r="D104" s="39" t="n"/>
      <c r="E104" s="28" t="n"/>
      <c r="F104" s="28" t="n"/>
      <c r="G104" s="28" t="n"/>
      <c r="H104" s="28" t="n"/>
      <c r="I104" s="28" t="n"/>
      <c r="J104" s="28" t="n"/>
      <c r="K104" s="28" t="n"/>
      <c r="L104" s="28" t="n"/>
      <c r="M104" s="28" t="n"/>
      <c r="N104" s="28" t="n"/>
      <c r="O104" s="28" t="n"/>
      <c r="P104" s="40" t="n"/>
      <c r="Q104" s="40">
        <f>IF(AND(P104&lt;&gt;"",P104&gt;0),P104*12*0.04,"")</f>
        <v/>
      </c>
      <c r="R104" s="28" t="n"/>
      <c r="S104" s="39" t="n"/>
      <c r="T104" s="28" t="n"/>
    </row>
    <row r="105">
      <c r="A105" s="125" t="n">
        <v>98</v>
      </c>
      <c r="B105" s="32" t="n"/>
      <c r="C105" s="32" t="n"/>
      <c r="D105" s="41" t="n"/>
      <c r="E105" s="32" t="n"/>
      <c r="F105" s="32" t="n"/>
      <c r="G105" s="32" t="n"/>
      <c r="H105" s="32" t="n"/>
      <c r="I105" s="32" t="n"/>
      <c r="J105" s="32" t="n"/>
      <c r="K105" s="32" t="n"/>
      <c r="L105" s="32" t="n"/>
      <c r="M105" s="32" t="n"/>
      <c r="N105" s="32" t="n"/>
      <c r="O105" s="32" t="n"/>
      <c r="P105" s="42" t="n"/>
      <c r="Q105" s="42">
        <f>IF(AND(P105&lt;&gt;"",P105&gt;0),P105*12*0.04,"")</f>
        <v/>
      </c>
      <c r="R105" s="32" t="n"/>
      <c r="S105" s="41" t="n"/>
      <c r="T105" s="32" t="n"/>
    </row>
    <row r="106">
      <c r="A106" s="123" t="n">
        <v>99</v>
      </c>
      <c r="B106" s="28" t="n"/>
      <c r="C106" s="28" t="n"/>
      <c r="D106" s="39" t="n"/>
      <c r="E106" s="28" t="n"/>
      <c r="F106" s="28" t="n"/>
      <c r="G106" s="28" t="n"/>
      <c r="H106" s="28" t="n"/>
      <c r="I106" s="28" t="n"/>
      <c r="J106" s="28" t="n"/>
      <c r="K106" s="28" t="n"/>
      <c r="L106" s="28" t="n"/>
      <c r="M106" s="28" t="n"/>
      <c r="N106" s="28" t="n"/>
      <c r="O106" s="28" t="n"/>
      <c r="P106" s="40" t="n"/>
      <c r="Q106" s="40">
        <f>IF(AND(P106&lt;&gt;"",P106&gt;0),P106*12*0.04,"")</f>
        <v/>
      </c>
      <c r="R106" s="28" t="n"/>
      <c r="S106" s="39" t="n"/>
      <c r="T106" s="28" t="n"/>
    </row>
    <row r="107">
      <c r="A107" s="125" t="n">
        <v>100</v>
      </c>
      <c r="B107" s="32" t="n"/>
      <c r="C107" s="32" t="n"/>
      <c r="D107" s="41" t="n"/>
      <c r="E107" s="32" t="n"/>
      <c r="F107" s="32" t="n"/>
      <c r="G107" s="32" t="n"/>
      <c r="H107" s="32" t="n"/>
      <c r="I107" s="32" t="n"/>
      <c r="J107" s="32" t="n"/>
      <c r="K107" s="32" t="n"/>
      <c r="L107" s="32" t="n"/>
      <c r="M107" s="32" t="n"/>
      <c r="N107" s="32" t="n"/>
      <c r="O107" s="32" t="n"/>
      <c r="P107" s="42" t="n"/>
      <c r="Q107" s="42">
        <f>IF(AND(P107&lt;&gt;"",P107&gt;0),P107*12*0.04,"")</f>
        <v/>
      </c>
      <c r="R107" s="32" t="n"/>
      <c r="S107" s="41" t="n"/>
      <c r="T107" s="32" t="n"/>
    </row>
    <row r="108">
      <c r="A108" s="123" t="n">
        <v>101</v>
      </c>
      <c r="B108" s="28" t="n"/>
      <c r="C108" s="28" t="n"/>
      <c r="D108" s="39" t="n"/>
      <c r="E108" s="28" t="n"/>
      <c r="F108" s="28" t="n"/>
      <c r="G108" s="28" t="n"/>
      <c r="H108" s="28" t="n"/>
      <c r="I108" s="28" t="n"/>
      <c r="J108" s="28" t="n"/>
      <c r="K108" s="28" t="n"/>
      <c r="L108" s="28" t="n"/>
      <c r="M108" s="28" t="n"/>
      <c r="N108" s="28" t="n"/>
      <c r="O108" s="28" t="n"/>
      <c r="P108" s="40" t="n"/>
      <c r="Q108" s="40">
        <f>IF(AND(P108&lt;&gt;"",P108&gt;0),P108*12*0.04,"")</f>
        <v/>
      </c>
      <c r="R108" s="28" t="n"/>
      <c r="S108" s="39" t="n"/>
      <c r="T108" s="28" t="n"/>
    </row>
    <row r="109">
      <c r="A109" s="125" t="n">
        <v>102</v>
      </c>
      <c r="B109" s="32" t="n"/>
      <c r="C109" s="32" t="n"/>
      <c r="D109" s="41" t="n"/>
      <c r="E109" s="32" t="n"/>
      <c r="F109" s="32" t="n"/>
      <c r="G109" s="32" t="n"/>
      <c r="H109" s="32" t="n"/>
      <c r="I109" s="32" t="n"/>
      <c r="J109" s="32" t="n"/>
      <c r="K109" s="32" t="n"/>
      <c r="L109" s="32" t="n"/>
      <c r="M109" s="32" t="n"/>
      <c r="N109" s="32" t="n"/>
      <c r="O109" s="32" t="n"/>
      <c r="P109" s="42" t="n"/>
      <c r="Q109" s="42">
        <f>IF(AND(P109&lt;&gt;"",P109&gt;0),P109*12*0.04,"")</f>
        <v/>
      </c>
      <c r="R109" s="32" t="n"/>
      <c r="S109" s="41" t="n"/>
      <c r="T109" s="32" t="n"/>
    </row>
    <row r="110">
      <c r="A110" s="123" t="n">
        <v>103</v>
      </c>
      <c r="B110" s="28" t="n"/>
      <c r="C110" s="28" t="n"/>
      <c r="D110" s="39" t="n"/>
      <c r="E110" s="28" t="n"/>
      <c r="F110" s="28" t="n"/>
      <c r="G110" s="28" t="n"/>
      <c r="H110" s="28" t="n"/>
      <c r="I110" s="28" t="n"/>
      <c r="J110" s="28" t="n"/>
      <c r="K110" s="28" t="n"/>
      <c r="L110" s="28" t="n"/>
      <c r="M110" s="28" t="n"/>
      <c r="N110" s="28" t="n"/>
      <c r="O110" s="28" t="n"/>
      <c r="P110" s="40" t="n"/>
      <c r="Q110" s="40">
        <f>IF(AND(P110&lt;&gt;"",P110&gt;0),P110*12*0.04,"")</f>
        <v/>
      </c>
      <c r="R110" s="28" t="n"/>
      <c r="S110" s="39" t="n"/>
      <c r="T110" s="28" t="n"/>
    </row>
    <row r="111">
      <c r="A111" s="125" t="n">
        <v>104</v>
      </c>
      <c r="B111" s="32" t="n"/>
      <c r="C111" s="32" t="n"/>
      <c r="D111" s="41" t="n"/>
      <c r="E111" s="32" t="n"/>
      <c r="F111" s="32" t="n"/>
      <c r="G111" s="32" t="n"/>
      <c r="H111" s="32" t="n"/>
      <c r="I111" s="32" t="n"/>
      <c r="J111" s="32" t="n"/>
      <c r="K111" s="32" t="n"/>
      <c r="L111" s="32" t="n"/>
      <c r="M111" s="32" t="n"/>
      <c r="N111" s="32" t="n"/>
      <c r="O111" s="32" t="n"/>
      <c r="P111" s="42" t="n"/>
      <c r="Q111" s="42">
        <f>IF(AND(P111&lt;&gt;"",P111&gt;0),P111*12*0.04,"")</f>
        <v/>
      </c>
      <c r="R111" s="32" t="n"/>
      <c r="S111" s="41" t="n"/>
      <c r="T111" s="32" t="n"/>
    </row>
    <row r="112">
      <c r="A112" s="123" t="n">
        <v>105</v>
      </c>
      <c r="B112" s="28" t="n"/>
      <c r="C112" s="28" t="n"/>
      <c r="D112" s="39" t="n"/>
      <c r="E112" s="28" t="n"/>
      <c r="F112" s="28" t="n"/>
      <c r="G112" s="28" t="n"/>
      <c r="H112" s="28" t="n"/>
      <c r="I112" s="28" t="n"/>
      <c r="J112" s="28" t="n"/>
      <c r="K112" s="28" t="n"/>
      <c r="L112" s="28" t="n"/>
      <c r="M112" s="28" t="n"/>
      <c r="N112" s="28" t="n"/>
      <c r="O112" s="28" t="n"/>
      <c r="P112" s="40" t="n"/>
      <c r="Q112" s="40">
        <f>IF(AND(P112&lt;&gt;"",P112&gt;0),P112*12*0.04,"")</f>
        <v/>
      </c>
      <c r="R112" s="28" t="n"/>
      <c r="S112" s="39" t="n"/>
      <c r="T112" s="28" t="n"/>
    </row>
    <row r="113">
      <c r="A113" s="125" t="n">
        <v>106</v>
      </c>
      <c r="B113" s="32" t="n"/>
      <c r="C113" s="32" t="n"/>
      <c r="D113" s="41" t="n"/>
      <c r="E113" s="32" t="n"/>
      <c r="F113" s="32" t="n"/>
      <c r="G113" s="32" t="n"/>
      <c r="H113" s="32" t="n"/>
      <c r="I113" s="32" t="n"/>
      <c r="J113" s="32" t="n"/>
      <c r="K113" s="32" t="n"/>
      <c r="L113" s="32" t="n"/>
      <c r="M113" s="32" t="n"/>
      <c r="N113" s="32" t="n"/>
      <c r="O113" s="32" t="n"/>
      <c r="P113" s="42" t="n"/>
      <c r="Q113" s="42">
        <f>IF(AND(P113&lt;&gt;"",P113&gt;0),P113*12*0.04,"")</f>
        <v/>
      </c>
      <c r="R113" s="32" t="n"/>
      <c r="S113" s="41" t="n"/>
      <c r="T113" s="32" t="n"/>
    </row>
    <row r="114">
      <c r="A114" s="123" t="n">
        <v>107</v>
      </c>
      <c r="B114" s="28" t="n"/>
      <c r="C114" s="28" t="n"/>
      <c r="D114" s="39" t="n"/>
      <c r="E114" s="28" t="n"/>
      <c r="F114" s="28" t="n"/>
      <c r="G114" s="28" t="n"/>
      <c r="H114" s="28" t="n"/>
      <c r="I114" s="28" t="n"/>
      <c r="J114" s="28" t="n"/>
      <c r="K114" s="28" t="n"/>
      <c r="L114" s="28" t="n"/>
      <c r="M114" s="28" t="n"/>
      <c r="N114" s="28" t="n"/>
      <c r="O114" s="28" t="n"/>
      <c r="P114" s="40" t="n"/>
      <c r="Q114" s="40">
        <f>IF(AND(P114&lt;&gt;"",P114&gt;0),P114*12*0.04,"")</f>
        <v/>
      </c>
      <c r="R114" s="28" t="n"/>
      <c r="S114" s="39" t="n"/>
      <c r="T114" s="28" t="n"/>
    </row>
    <row r="115">
      <c r="A115" s="125" t="n">
        <v>108</v>
      </c>
      <c r="B115" s="32" t="n"/>
      <c r="C115" s="32" t="n"/>
      <c r="D115" s="41" t="n"/>
      <c r="E115" s="32" t="n"/>
      <c r="F115" s="32" t="n"/>
      <c r="G115" s="32" t="n"/>
      <c r="H115" s="32" t="n"/>
      <c r="I115" s="32" t="n"/>
      <c r="J115" s="32" t="n"/>
      <c r="K115" s="32" t="n"/>
      <c r="L115" s="32" t="n"/>
      <c r="M115" s="32" t="n"/>
      <c r="N115" s="32" t="n"/>
      <c r="O115" s="32" t="n"/>
      <c r="P115" s="42" t="n"/>
      <c r="Q115" s="42">
        <f>IF(AND(P115&lt;&gt;"",P115&gt;0),P115*12*0.04,"")</f>
        <v/>
      </c>
      <c r="R115" s="32" t="n"/>
      <c r="S115" s="41" t="n"/>
      <c r="T115" s="32" t="n"/>
    </row>
    <row r="116">
      <c r="A116" s="123" t="n">
        <v>109</v>
      </c>
      <c r="B116" s="28" t="n"/>
      <c r="C116" s="28" t="n"/>
      <c r="D116" s="39" t="n"/>
      <c r="E116" s="28" t="n"/>
      <c r="F116" s="28" t="n"/>
      <c r="G116" s="28" t="n"/>
      <c r="H116" s="28" t="n"/>
      <c r="I116" s="28" t="n"/>
      <c r="J116" s="28" t="n"/>
      <c r="K116" s="28" t="n"/>
      <c r="L116" s="28" t="n"/>
      <c r="M116" s="28" t="n"/>
      <c r="N116" s="28" t="n"/>
      <c r="O116" s="28" t="n"/>
      <c r="P116" s="40" t="n"/>
      <c r="Q116" s="40">
        <f>IF(AND(P116&lt;&gt;"",P116&gt;0),P116*12*0.04,"")</f>
        <v/>
      </c>
      <c r="R116" s="28" t="n"/>
      <c r="S116" s="39" t="n"/>
      <c r="T116" s="28" t="n"/>
    </row>
    <row r="117">
      <c r="A117" s="125" t="n">
        <v>110</v>
      </c>
      <c r="B117" s="32" t="n"/>
      <c r="C117" s="32" t="n"/>
      <c r="D117" s="41" t="n"/>
      <c r="E117" s="32" t="n"/>
      <c r="F117" s="32" t="n"/>
      <c r="G117" s="32" t="n"/>
      <c r="H117" s="32" t="n"/>
      <c r="I117" s="32" t="n"/>
      <c r="J117" s="32" t="n"/>
      <c r="K117" s="32" t="n"/>
      <c r="L117" s="32" t="n"/>
      <c r="M117" s="32" t="n"/>
      <c r="N117" s="32" t="n"/>
      <c r="O117" s="32" t="n"/>
      <c r="P117" s="42" t="n"/>
      <c r="Q117" s="42">
        <f>IF(AND(P117&lt;&gt;"",P117&gt;0),P117*12*0.04,"")</f>
        <v/>
      </c>
      <c r="R117" s="32" t="n"/>
      <c r="S117" s="41" t="n"/>
      <c r="T117" s="32" t="n"/>
    </row>
    <row r="118">
      <c r="A118" s="123" t="n">
        <v>111</v>
      </c>
      <c r="B118" s="28" t="n"/>
      <c r="C118" s="28" t="n"/>
      <c r="D118" s="39" t="n"/>
      <c r="E118" s="28" t="n"/>
      <c r="F118" s="28" t="n"/>
      <c r="G118" s="28" t="n"/>
      <c r="H118" s="28" t="n"/>
      <c r="I118" s="28" t="n"/>
      <c r="J118" s="28" t="n"/>
      <c r="K118" s="28" t="n"/>
      <c r="L118" s="28" t="n"/>
      <c r="M118" s="28" t="n"/>
      <c r="N118" s="28" t="n"/>
      <c r="O118" s="28" t="n"/>
      <c r="P118" s="40" t="n"/>
      <c r="Q118" s="40">
        <f>IF(AND(P118&lt;&gt;"",P118&gt;0),P118*12*0.04,"")</f>
        <v/>
      </c>
      <c r="R118" s="28" t="n"/>
      <c r="S118" s="39" t="n"/>
      <c r="T118" s="28" t="n"/>
    </row>
    <row r="119">
      <c r="A119" s="125" t="n">
        <v>112</v>
      </c>
      <c r="B119" s="32" t="n"/>
      <c r="C119" s="32" t="n"/>
      <c r="D119" s="41" t="n"/>
      <c r="E119" s="32" t="n"/>
      <c r="F119" s="32" t="n"/>
      <c r="G119" s="32" t="n"/>
      <c r="H119" s="32" t="n"/>
      <c r="I119" s="32" t="n"/>
      <c r="J119" s="32" t="n"/>
      <c r="K119" s="32" t="n"/>
      <c r="L119" s="32" t="n"/>
      <c r="M119" s="32" t="n"/>
      <c r="N119" s="32" t="n"/>
      <c r="O119" s="32" t="n"/>
      <c r="P119" s="42" t="n"/>
      <c r="Q119" s="42">
        <f>IF(AND(P119&lt;&gt;"",P119&gt;0),P119*12*0.04,"")</f>
        <v/>
      </c>
      <c r="R119" s="32" t="n"/>
      <c r="S119" s="41" t="n"/>
      <c r="T119" s="32" t="n"/>
    </row>
    <row r="120">
      <c r="A120" s="123" t="n">
        <v>113</v>
      </c>
      <c r="B120" s="28" t="n"/>
      <c r="C120" s="28" t="n"/>
      <c r="D120" s="39" t="n"/>
      <c r="E120" s="28" t="n"/>
      <c r="F120" s="28" t="n"/>
      <c r="G120" s="28" t="n"/>
      <c r="H120" s="28" t="n"/>
      <c r="I120" s="28" t="n"/>
      <c r="J120" s="28" t="n"/>
      <c r="K120" s="28" t="n"/>
      <c r="L120" s="28" t="n"/>
      <c r="M120" s="28" t="n"/>
      <c r="N120" s="28" t="n"/>
      <c r="O120" s="28" t="n"/>
      <c r="P120" s="40" t="n"/>
      <c r="Q120" s="40">
        <f>IF(AND(P120&lt;&gt;"",P120&gt;0),P120*12*0.04,"")</f>
        <v/>
      </c>
      <c r="R120" s="28" t="n"/>
      <c r="S120" s="39" t="n"/>
      <c r="T120" s="28" t="n"/>
    </row>
    <row r="121">
      <c r="A121" s="125" t="n">
        <v>114</v>
      </c>
      <c r="B121" s="32" t="n"/>
      <c r="C121" s="32" t="n"/>
      <c r="D121" s="41" t="n"/>
      <c r="E121" s="32" t="n"/>
      <c r="F121" s="32" t="n"/>
      <c r="G121" s="32" t="n"/>
      <c r="H121" s="32" t="n"/>
      <c r="I121" s="32" t="n"/>
      <c r="J121" s="32" t="n"/>
      <c r="K121" s="32" t="n"/>
      <c r="L121" s="32" t="n"/>
      <c r="M121" s="32" t="n"/>
      <c r="N121" s="32" t="n"/>
      <c r="O121" s="32" t="n"/>
      <c r="P121" s="42" t="n"/>
      <c r="Q121" s="42">
        <f>IF(AND(P121&lt;&gt;"",P121&gt;0),P121*12*0.04,"")</f>
        <v/>
      </c>
      <c r="R121" s="32" t="n"/>
      <c r="S121" s="41" t="n"/>
      <c r="T121" s="32" t="n"/>
    </row>
    <row r="122">
      <c r="A122" s="123" t="n">
        <v>115</v>
      </c>
      <c r="B122" s="28" t="n"/>
      <c r="C122" s="28" t="n"/>
      <c r="D122" s="39" t="n"/>
      <c r="E122" s="28" t="n"/>
      <c r="F122" s="28" t="n"/>
      <c r="G122" s="28" t="n"/>
      <c r="H122" s="28" t="n"/>
      <c r="I122" s="28" t="n"/>
      <c r="J122" s="28" t="n"/>
      <c r="K122" s="28" t="n"/>
      <c r="L122" s="28" t="n"/>
      <c r="M122" s="28" t="n"/>
      <c r="N122" s="28" t="n"/>
      <c r="O122" s="28" t="n"/>
      <c r="P122" s="40" t="n"/>
      <c r="Q122" s="40">
        <f>IF(AND(P122&lt;&gt;"",P122&gt;0),P122*12*0.04,"")</f>
        <v/>
      </c>
      <c r="R122" s="28" t="n"/>
      <c r="S122" s="39" t="n"/>
      <c r="T122" s="28" t="n"/>
    </row>
    <row r="123">
      <c r="A123" s="125" t="n">
        <v>116</v>
      </c>
      <c r="B123" s="32" t="n"/>
      <c r="C123" s="32" t="n"/>
      <c r="D123" s="41" t="n"/>
      <c r="E123" s="32" t="n"/>
      <c r="F123" s="32" t="n"/>
      <c r="G123" s="32" t="n"/>
      <c r="H123" s="32" t="n"/>
      <c r="I123" s="32" t="n"/>
      <c r="J123" s="32" t="n"/>
      <c r="K123" s="32" t="n"/>
      <c r="L123" s="32" t="n"/>
      <c r="M123" s="32" t="n"/>
      <c r="N123" s="32" t="n"/>
      <c r="O123" s="32" t="n"/>
      <c r="P123" s="42" t="n"/>
      <c r="Q123" s="42">
        <f>IF(AND(P123&lt;&gt;"",P123&gt;0),P123*12*0.04,"")</f>
        <v/>
      </c>
      <c r="R123" s="32" t="n"/>
      <c r="S123" s="41" t="n"/>
      <c r="T123" s="32" t="n"/>
    </row>
    <row r="124">
      <c r="A124" s="123" t="n">
        <v>117</v>
      </c>
      <c r="B124" s="28" t="n"/>
      <c r="C124" s="28" t="n"/>
      <c r="D124" s="39" t="n"/>
      <c r="E124" s="28" t="n"/>
      <c r="F124" s="28" t="n"/>
      <c r="G124" s="28" t="n"/>
      <c r="H124" s="28" t="n"/>
      <c r="I124" s="28" t="n"/>
      <c r="J124" s="28" t="n"/>
      <c r="K124" s="28" t="n"/>
      <c r="L124" s="28" t="n"/>
      <c r="M124" s="28" t="n"/>
      <c r="N124" s="28" t="n"/>
      <c r="O124" s="28" t="n"/>
      <c r="P124" s="40" t="n"/>
      <c r="Q124" s="40">
        <f>IF(AND(P124&lt;&gt;"",P124&gt;0),P124*12*0.04,"")</f>
        <v/>
      </c>
      <c r="R124" s="28" t="n"/>
      <c r="S124" s="39" t="n"/>
      <c r="T124" s="28" t="n"/>
    </row>
    <row r="125">
      <c r="A125" s="125" t="n">
        <v>118</v>
      </c>
      <c r="B125" s="32" t="n"/>
      <c r="C125" s="32" t="n"/>
      <c r="D125" s="41" t="n"/>
      <c r="E125" s="32" t="n"/>
      <c r="F125" s="32" t="n"/>
      <c r="G125" s="32" t="n"/>
      <c r="H125" s="32" t="n"/>
      <c r="I125" s="32" t="n"/>
      <c r="J125" s="32" t="n"/>
      <c r="K125" s="32" t="n"/>
      <c r="L125" s="32" t="n"/>
      <c r="M125" s="32" t="n"/>
      <c r="N125" s="32" t="n"/>
      <c r="O125" s="32" t="n"/>
      <c r="P125" s="42" t="n"/>
      <c r="Q125" s="42">
        <f>IF(AND(P125&lt;&gt;"",P125&gt;0),P125*12*0.04,"")</f>
        <v/>
      </c>
      <c r="R125" s="32" t="n"/>
      <c r="S125" s="41" t="n"/>
      <c r="T125" s="32" t="n"/>
    </row>
    <row r="126">
      <c r="A126" s="123" t="n">
        <v>119</v>
      </c>
      <c r="B126" s="28" t="n"/>
      <c r="C126" s="28" t="n"/>
      <c r="D126" s="39" t="n"/>
      <c r="E126" s="28" t="n"/>
      <c r="F126" s="28" t="n"/>
      <c r="G126" s="28" t="n"/>
      <c r="H126" s="28" t="n"/>
      <c r="I126" s="28" t="n"/>
      <c r="J126" s="28" t="n"/>
      <c r="K126" s="28" t="n"/>
      <c r="L126" s="28" t="n"/>
      <c r="M126" s="28" t="n"/>
      <c r="N126" s="28" t="n"/>
      <c r="O126" s="28" t="n"/>
      <c r="P126" s="40" t="n"/>
      <c r="Q126" s="40">
        <f>IF(AND(P126&lt;&gt;"",P126&gt;0),P126*12*0.04,"")</f>
        <v/>
      </c>
      <c r="R126" s="28" t="n"/>
      <c r="S126" s="39" t="n"/>
      <c r="T126" s="28" t="n"/>
    </row>
    <row r="127">
      <c r="A127" s="125" t="n">
        <v>120</v>
      </c>
      <c r="B127" s="32" t="n"/>
      <c r="C127" s="32" t="n"/>
      <c r="D127" s="41" t="n"/>
      <c r="E127" s="32" t="n"/>
      <c r="F127" s="32" t="n"/>
      <c r="G127" s="32" t="n"/>
      <c r="H127" s="32" t="n"/>
      <c r="I127" s="32" t="n"/>
      <c r="J127" s="32" t="n"/>
      <c r="K127" s="32" t="n"/>
      <c r="L127" s="32" t="n"/>
      <c r="M127" s="32" t="n"/>
      <c r="N127" s="32" t="n"/>
      <c r="O127" s="32" t="n"/>
      <c r="P127" s="42" t="n"/>
      <c r="Q127" s="42">
        <f>IF(AND(P127&lt;&gt;"",P127&gt;0),P127*12*0.04,"")</f>
        <v/>
      </c>
      <c r="R127" s="32" t="n"/>
      <c r="S127" s="41" t="n"/>
      <c r="T127" s="32" t="n"/>
    </row>
    <row r="128">
      <c r="A128" s="123" t="n">
        <v>121</v>
      </c>
      <c r="B128" s="28" t="n"/>
      <c r="C128" s="28" t="n"/>
      <c r="D128" s="39" t="n"/>
      <c r="E128" s="28" t="n"/>
      <c r="F128" s="28" t="n"/>
      <c r="G128" s="28" t="n"/>
      <c r="H128" s="28" t="n"/>
      <c r="I128" s="28" t="n"/>
      <c r="J128" s="28" t="n"/>
      <c r="K128" s="28" t="n"/>
      <c r="L128" s="28" t="n"/>
      <c r="M128" s="28" t="n"/>
      <c r="N128" s="28" t="n"/>
      <c r="O128" s="28" t="n"/>
      <c r="P128" s="40" t="n"/>
      <c r="Q128" s="40">
        <f>IF(AND(P128&lt;&gt;"",P128&gt;0),P128*12*0.04,"")</f>
        <v/>
      </c>
      <c r="R128" s="28" t="n"/>
      <c r="S128" s="39" t="n"/>
      <c r="T128" s="28" t="n"/>
    </row>
    <row r="129">
      <c r="A129" s="125" t="n">
        <v>122</v>
      </c>
      <c r="B129" s="32" t="n"/>
      <c r="C129" s="32" t="n"/>
      <c r="D129" s="41" t="n"/>
      <c r="E129" s="32" t="n"/>
      <c r="F129" s="32" t="n"/>
      <c r="G129" s="32" t="n"/>
      <c r="H129" s="32" t="n"/>
      <c r="I129" s="32" t="n"/>
      <c r="J129" s="32" t="n"/>
      <c r="K129" s="32" t="n"/>
      <c r="L129" s="32" t="n"/>
      <c r="M129" s="32" t="n"/>
      <c r="N129" s="32" t="n"/>
      <c r="O129" s="32" t="n"/>
      <c r="P129" s="42" t="n"/>
      <c r="Q129" s="42">
        <f>IF(AND(P129&lt;&gt;"",P129&gt;0),P129*12*0.04,"")</f>
        <v/>
      </c>
      <c r="R129" s="32" t="n"/>
      <c r="S129" s="41" t="n"/>
      <c r="T129" s="32" t="n"/>
    </row>
    <row r="130">
      <c r="A130" s="123" t="n">
        <v>123</v>
      </c>
      <c r="B130" s="28" t="n"/>
      <c r="C130" s="28" t="n"/>
      <c r="D130" s="39" t="n"/>
      <c r="E130" s="28" t="n"/>
      <c r="F130" s="28" t="n"/>
      <c r="G130" s="28" t="n"/>
      <c r="H130" s="28" t="n"/>
      <c r="I130" s="28" t="n"/>
      <c r="J130" s="28" t="n"/>
      <c r="K130" s="28" t="n"/>
      <c r="L130" s="28" t="n"/>
      <c r="M130" s="28" t="n"/>
      <c r="N130" s="28" t="n"/>
      <c r="O130" s="28" t="n"/>
      <c r="P130" s="40" t="n"/>
      <c r="Q130" s="40">
        <f>IF(AND(P130&lt;&gt;"",P130&gt;0),P130*12*0.04,"")</f>
        <v/>
      </c>
      <c r="R130" s="28" t="n"/>
      <c r="S130" s="39" t="n"/>
      <c r="T130" s="28" t="n"/>
    </row>
    <row r="131">
      <c r="A131" s="125" t="n">
        <v>124</v>
      </c>
      <c r="B131" s="32" t="n"/>
      <c r="C131" s="32" t="n"/>
      <c r="D131" s="41" t="n"/>
      <c r="E131" s="32" t="n"/>
      <c r="F131" s="32" t="n"/>
      <c r="G131" s="32" t="n"/>
      <c r="H131" s="32" t="n"/>
      <c r="I131" s="32" t="n"/>
      <c r="J131" s="32" t="n"/>
      <c r="K131" s="32" t="n"/>
      <c r="L131" s="32" t="n"/>
      <c r="M131" s="32" t="n"/>
      <c r="N131" s="32" t="n"/>
      <c r="O131" s="32" t="n"/>
      <c r="P131" s="42" t="n"/>
      <c r="Q131" s="42">
        <f>IF(AND(P131&lt;&gt;"",P131&gt;0),P131*12*0.04,"")</f>
        <v/>
      </c>
      <c r="R131" s="32" t="n"/>
      <c r="S131" s="41" t="n"/>
      <c r="T131" s="32" t="n"/>
    </row>
    <row r="132">
      <c r="A132" s="123" t="n">
        <v>125</v>
      </c>
      <c r="B132" s="28" t="n"/>
      <c r="C132" s="28" t="n"/>
      <c r="D132" s="39" t="n"/>
      <c r="E132" s="28" t="n"/>
      <c r="F132" s="28" t="n"/>
      <c r="G132" s="28" t="n"/>
      <c r="H132" s="28" t="n"/>
      <c r="I132" s="28" t="n"/>
      <c r="J132" s="28" t="n"/>
      <c r="K132" s="28" t="n"/>
      <c r="L132" s="28" t="n"/>
      <c r="M132" s="28" t="n"/>
      <c r="N132" s="28" t="n"/>
      <c r="O132" s="28" t="n"/>
      <c r="P132" s="40" t="n"/>
      <c r="Q132" s="40">
        <f>IF(AND(P132&lt;&gt;"",P132&gt;0),P132*12*0.04,"")</f>
        <v/>
      </c>
      <c r="R132" s="28" t="n"/>
      <c r="S132" s="39" t="n"/>
      <c r="T132" s="28" t="n"/>
    </row>
    <row r="133">
      <c r="A133" s="125" t="n">
        <v>126</v>
      </c>
      <c r="B133" s="32" t="n"/>
      <c r="C133" s="32" t="n"/>
      <c r="D133" s="41" t="n"/>
      <c r="E133" s="32" t="n"/>
      <c r="F133" s="32" t="n"/>
      <c r="G133" s="32" t="n"/>
      <c r="H133" s="32" t="n"/>
      <c r="I133" s="32" t="n"/>
      <c r="J133" s="32" t="n"/>
      <c r="K133" s="32" t="n"/>
      <c r="L133" s="32" t="n"/>
      <c r="M133" s="32" t="n"/>
      <c r="N133" s="32" t="n"/>
      <c r="O133" s="32" t="n"/>
      <c r="P133" s="42" t="n"/>
      <c r="Q133" s="42">
        <f>IF(AND(P133&lt;&gt;"",P133&gt;0),P133*12*0.04,"")</f>
        <v/>
      </c>
      <c r="R133" s="32" t="n"/>
      <c r="S133" s="41" t="n"/>
      <c r="T133" s="32" t="n"/>
    </row>
    <row r="134">
      <c r="A134" s="123" t="n">
        <v>127</v>
      </c>
      <c r="B134" s="28" t="n"/>
      <c r="C134" s="28" t="n"/>
      <c r="D134" s="39" t="n"/>
      <c r="E134" s="28" t="n"/>
      <c r="F134" s="28" t="n"/>
      <c r="G134" s="28" t="n"/>
      <c r="H134" s="28" t="n"/>
      <c r="I134" s="28" t="n"/>
      <c r="J134" s="28" t="n"/>
      <c r="K134" s="28" t="n"/>
      <c r="L134" s="28" t="n"/>
      <c r="M134" s="28" t="n"/>
      <c r="N134" s="28" t="n"/>
      <c r="O134" s="28" t="n"/>
      <c r="P134" s="40" t="n"/>
      <c r="Q134" s="40">
        <f>IF(AND(P134&lt;&gt;"",P134&gt;0),P134*12*0.04,"")</f>
        <v/>
      </c>
      <c r="R134" s="28" t="n"/>
      <c r="S134" s="39" t="n"/>
      <c r="T134" s="28" t="n"/>
    </row>
    <row r="135">
      <c r="A135" s="125" t="n">
        <v>128</v>
      </c>
      <c r="B135" s="32" t="n"/>
      <c r="C135" s="32" t="n"/>
      <c r="D135" s="41" t="n"/>
      <c r="E135" s="32" t="n"/>
      <c r="F135" s="32" t="n"/>
      <c r="G135" s="32" t="n"/>
      <c r="H135" s="32" t="n"/>
      <c r="I135" s="32" t="n"/>
      <c r="J135" s="32" t="n"/>
      <c r="K135" s="32" t="n"/>
      <c r="L135" s="32" t="n"/>
      <c r="M135" s="32" t="n"/>
      <c r="N135" s="32" t="n"/>
      <c r="O135" s="32" t="n"/>
      <c r="P135" s="42" t="n"/>
      <c r="Q135" s="42">
        <f>IF(AND(P135&lt;&gt;"",P135&gt;0),P135*12*0.04,"")</f>
        <v/>
      </c>
      <c r="R135" s="32" t="n"/>
      <c r="S135" s="41" t="n"/>
      <c r="T135" s="32" t="n"/>
    </row>
    <row r="136">
      <c r="A136" s="123" t="n">
        <v>129</v>
      </c>
      <c r="B136" s="28" t="n"/>
      <c r="C136" s="28" t="n"/>
      <c r="D136" s="39" t="n"/>
      <c r="E136" s="28" t="n"/>
      <c r="F136" s="28" t="n"/>
      <c r="G136" s="28" t="n"/>
      <c r="H136" s="28" t="n"/>
      <c r="I136" s="28" t="n"/>
      <c r="J136" s="28" t="n"/>
      <c r="K136" s="28" t="n"/>
      <c r="L136" s="28" t="n"/>
      <c r="M136" s="28" t="n"/>
      <c r="N136" s="28" t="n"/>
      <c r="O136" s="28" t="n"/>
      <c r="P136" s="40" t="n"/>
      <c r="Q136" s="40">
        <f>IF(AND(P136&lt;&gt;"",P136&gt;0),P136*12*0.04,"")</f>
        <v/>
      </c>
      <c r="R136" s="28" t="n"/>
      <c r="S136" s="39" t="n"/>
      <c r="T136" s="28" t="n"/>
    </row>
    <row r="137">
      <c r="A137" s="125" t="n">
        <v>130</v>
      </c>
      <c r="B137" s="32" t="n"/>
      <c r="C137" s="32" t="n"/>
      <c r="D137" s="41" t="n"/>
      <c r="E137" s="32" t="n"/>
      <c r="F137" s="32" t="n"/>
      <c r="G137" s="32" t="n"/>
      <c r="H137" s="32" t="n"/>
      <c r="I137" s="32" t="n"/>
      <c r="J137" s="32" t="n"/>
      <c r="K137" s="32" t="n"/>
      <c r="L137" s="32" t="n"/>
      <c r="M137" s="32" t="n"/>
      <c r="N137" s="32" t="n"/>
      <c r="O137" s="32" t="n"/>
      <c r="P137" s="42" t="n"/>
      <c r="Q137" s="42">
        <f>IF(AND(P137&lt;&gt;"",P137&gt;0),P137*12*0.04,"")</f>
        <v/>
      </c>
      <c r="R137" s="32" t="n"/>
      <c r="S137" s="41" t="n"/>
      <c r="T137" s="32" t="n"/>
    </row>
    <row r="138">
      <c r="A138" s="123" t="n">
        <v>131</v>
      </c>
      <c r="B138" s="28" t="n"/>
      <c r="C138" s="28" t="n"/>
      <c r="D138" s="39" t="n"/>
      <c r="E138" s="28" t="n"/>
      <c r="F138" s="28" t="n"/>
      <c r="G138" s="28" t="n"/>
      <c r="H138" s="28" t="n"/>
      <c r="I138" s="28" t="n"/>
      <c r="J138" s="28" t="n"/>
      <c r="K138" s="28" t="n"/>
      <c r="L138" s="28" t="n"/>
      <c r="M138" s="28" t="n"/>
      <c r="N138" s="28" t="n"/>
      <c r="O138" s="28" t="n"/>
      <c r="P138" s="40" t="n"/>
      <c r="Q138" s="40">
        <f>IF(AND(P138&lt;&gt;"",P138&gt;0),P138*12*0.04,"")</f>
        <v/>
      </c>
      <c r="R138" s="28" t="n"/>
      <c r="S138" s="39" t="n"/>
      <c r="T138" s="28" t="n"/>
    </row>
    <row r="139">
      <c r="A139" s="125" t="n">
        <v>132</v>
      </c>
      <c r="B139" s="32" t="n"/>
      <c r="C139" s="32" t="n"/>
      <c r="D139" s="41" t="n"/>
      <c r="E139" s="32" t="n"/>
      <c r="F139" s="32" t="n"/>
      <c r="G139" s="32" t="n"/>
      <c r="H139" s="32" t="n"/>
      <c r="I139" s="32" t="n"/>
      <c r="J139" s="32" t="n"/>
      <c r="K139" s="32" t="n"/>
      <c r="L139" s="32" t="n"/>
      <c r="M139" s="32" t="n"/>
      <c r="N139" s="32" t="n"/>
      <c r="O139" s="32" t="n"/>
      <c r="P139" s="42" t="n"/>
      <c r="Q139" s="42">
        <f>IF(AND(P139&lt;&gt;"",P139&gt;0),P139*12*0.04,"")</f>
        <v/>
      </c>
      <c r="R139" s="32" t="n"/>
      <c r="S139" s="41" t="n"/>
      <c r="T139" s="32" t="n"/>
    </row>
    <row r="140">
      <c r="A140" s="123" t="n">
        <v>133</v>
      </c>
      <c r="B140" s="28" t="n"/>
      <c r="C140" s="28" t="n"/>
      <c r="D140" s="39" t="n"/>
      <c r="E140" s="28" t="n"/>
      <c r="F140" s="28" t="n"/>
      <c r="G140" s="28" t="n"/>
      <c r="H140" s="28" t="n"/>
      <c r="I140" s="28" t="n"/>
      <c r="J140" s="28" t="n"/>
      <c r="K140" s="28" t="n"/>
      <c r="L140" s="28" t="n"/>
      <c r="M140" s="28" t="n"/>
      <c r="N140" s="28" t="n"/>
      <c r="O140" s="28" t="n"/>
      <c r="P140" s="40" t="n"/>
      <c r="Q140" s="40">
        <f>IF(AND(P140&lt;&gt;"",P140&gt;0),P140*12*0.04,"")</f>
        <v/>
      </c>
      <c r="R140" s="28" t="n"/>
      <c r="S140" s="39" t="n"/>
      <c r="T140" s="28" t="n"/>
    </row>
    <row r="141">
      <c r="A141" s="125" t="n">
        <v>134</v>
      </c>
      <c r="B141" s="32" t="n"/>
      <c r="C141" s="32" t="n"/>
      <c r="D141" s="41" t="n"/>
      <c r="E141" s="32" t="n"/>
      <c r="F141" s="32" t="n"/>
      <c r="G141" s="32" t="n"/>
      <c r="H141" s="32" t="n"/>
      <c r="I141" s="32" t="n"/>
      <c r="J141" s="32" t="n"/>
      <c r="K141" s="32" t="n"/>
      <c r="L141" s="32" t="n"/>
      <c r="M141" s="32" t="n"/>
      <c r="N141" s="32" t="n"/>
      <c r="O141" s="32" t="n"/>
      <c r="P141" s="42" t="n"/>
      <c r="Q141" s="42">
        <f>IF(AND(P141&lt;&gt;"",P141&gt;0),P141*12*0.04,"")</f>
        <v/>
      </c>
      <c r="R141" s="32" t="n"/>
      <c r="S141" s="41" t="n"/>
      <c r="T141" s="32" t="n"/>
    </row>
    <row r="142">
      <c r="A142" s="123" t="n">
        <v>135</v>
      </c>
      <c r="B142" s="28" t="n"/>
      <c r="C142" s="28" t="n"/>
      <c r="D142" s="39" t="n"/>
      <c r="E142" s="28" t="n"/>
      <c r="F142" s="28" t="n"/>
      <c r="G142" s="28" t="n"/>
      <c r="H142" s="28" t="n"/>
      <c r="I142" s="28" t="n"/>
      <c r="J142" s="28" t="n"/>
      <c r="K142" s="28" t="n"/>
      <c r="L142" s="28" t="n"/>
      <c r="M142" s="28" t="n"/>
      <c r="N142" s="28" t="n"/>
      <c r="O142" s="28" t="n"/>
      <c r="P142" s="40" t="n"/>
      <c r="Q142" s="40">
        <f>IF(AND(P142&lt;&gt;"",P142&gt;0),P142*12*0.04,"")</f>
        <v/>
      </c>
      <c r="R142" s="28" t="n"/>
      <c r="S142" s="39" t="n"/>
      <c r="T142" s="28" t="n"/>
    </row>
    <row r="143">
      <c r="A143" s="125" t="n">
        <v>136</v>
      </c>
      <c r="B143" s="32" t="n"/>
      <c r="C143" s="32" t="n"/>
      <c r="D143" s="41" t="n"/>
      <c r="E143" s="32" t="n"/>
      <c r="F143" s="32" t="n"/>
      <c r="G143" s="32" t="n"/>
      <c r="H143" s="32" t="n"/>
      <c r="I143" s="32" t="n"/>
      <c r="J143" s="32" t="n"/>
      <c r="K143" s="32" t="n"/>
      <c r="L143" s="32" t="n"/>
      <c r="M143" s="32" t="n"/>
      <c r="N143" s="32" t="n"/>
      <c r="O143" s="32" t="n"/>
      <c r="P143" s="42" t="n"/>
      <c r="Q143" s="42">
        <f>IF(AND(P143&lt;&gt;"",P143&gt;0),P143*12*0.04,"")</f>
        <v/>
      </c>
      <c r="R143" s="32" t="n"/>
      <c r="S143" s="41" t="n"/>
      <c r="T143" s="32" t="n"/>
    </row>
    <row r="144">
      <c r="A144" s="123" t="n">
        <v>137</v>
      </c>
      <c r="B144" s="28" t="n"/>
      <c r="C144" s="28" t="n"/>
      <c r="D144" s="39" t="n"/>
      <c r="E144" s="28" t="n"/>
      <c r="F144" s="28" t="n"/>
      <c r="G144" s="28" t="n"/>
      <c r="H144" s="28" t="n"/>
      <c r="I144" s="28" t="n"/>
      <c r="J144" s="28" t="n"/>
      <c r="K144" s="28" t="n"/>
      <c r="L144" s="28" t="n"/>
      <c r="M144" s="28" t="n"/>
      <c r="N144" s="28" t="n"/>
      <c r="O144" s="28" t="n"/>
      <c r="P144" s="40" t="n"/>
      <c r="Q144" s="40">
        <f>IF(AND(P144&lt;&gt;"",P144&gt;0),P144*12*0.04,"")</f>
        <v/>
      </c>
      <c r="R144" s="28" t="n"/>
      <c r="S144" s="39" t="n"/>
      <c r="T144" s="28" t="n"/>
    </row>
    <row r="145">
      <c r="A145" s="125" t="n">
        <v>138</v>
      </c>
      <c r="B145" s="32" t="n"/>
      <c r="C145" s="32" t="n"/>
      <c r="D145" s="41" t="n"/>
      <c r="E145" s="32" t="n"/>
      <c r="F145" s="32" t="n"/>
      <c r="G145" s="32" t="n"/>
      <c r="H145" s="32" t="n"/>
      <c r="I145" s="32" t="n"/>
      <c r="J145" s="32" t="n"/>
      <c r="K145" s="32" t="n"/>
      <c r="L145" s="32" t="n"/>
      <c r="M145" s="32" t="n"/>
      <c r="N145" s="32" t="n"/>
      <c r="O145" s="32" t="n"/>
      <c r="P145" s="42" t="n"/>
      <c r="Q145" s="42">
        <f>IF(AND(P145&lt;&gt;"",P145&gt;0),P145*12*0.04,"")</f>
        <v/>
      </c>
      <c r="R145" s="32" t="n"/>
      <c r="S145" s="41" t="n"/>
      <c r="T145" s="32" t="n"/>
    </row>
    <row r="146">
      <c r="A146" s="123" t="n">
        <v>139</v>
      </c>
      <c r="B146" s="28" t="n"/>
      <c r="C146" s="28" t="n"/>
      <c r="D146" s="39" t="n"/>
      <c r="E146" s="28" t="n"/>
      <c r="F146" s="28" t="n"/>
      <c r="G146" s="28" t="n"/>
      <c r="H146" s="28" t="n"/>
      <c r="I146" s="28" t="n"/>
      <c r="J146" s="28" t="n"/>
      <c r="K146" s="28" t="n"/>
      <c r="L146" s="28" t="n"/>
      <c r="M146" s="28" t="n"/>
      <c r="N146" s="28" t="n"/>
      <c r="O146" s="28" t="n"/>
      <c r="P146" s="40" t="n"/>
      <c r="Q146" s="40">
        <f>IF(AND(P146&lt;&gt;"",P146&gt;0),P146*12*0.04,"")</f>
        <v/>
      </c>
      <c r="R146" s="28" t="n"/>
      <c r="S146" s="39" t="n"/>
      <c r="T146" s="28" t="n"/>
    </row>
    <row r="147">
      <c r="A147" s="125" t="n">
        <v>140</v>
      </c>
      <c r="B147" s="32" t="n"/>
      <c r="C147" s="32" t="n"/>
      <c r="D147" s="41" t="n"/>
      <c r="E147" s="32" t="n"/>
      <c r="F147" s="32" t="n"/>
      <c r="G147" s="32" t="n"/>
      <c r="H147" s="32" t="n"/>
      <c r="I147" s="32" t="n"/>
      <c r="J147" s="32" t="n"/>
      <c r="K147" s="32" t="n"/>
      <c r="L147" s="32" t="n"/>
      <c r="M147" s="32" t="n"/>
      <c r="N147" s="32" t="n"/>
      <c r="O147" s="32" t="n"/>
      <c r="P147" s="42" t="n"/>
      <c r="Q147" s="42">
        <f>IF(AND(P147&lt;&gt;"",P147&gt;0),P147*12*0.04,"")</f>
        <v/>
      </c>
      <c r="R147" s="32" t="n"/>
      <c r="S147" s="41" t="n"/>
      <c r="T147" s="32" t="n"/>
    </row>
    <row r="148">
      <c r="A148" s="123" t="n">
        <v>141</v>
      </c>
      <c r="B148" s="28" t="n"/>
      <c r="C148" s="28" t="n"/>
      <c r="D148" s="39" t="n"/>
      <c r="E148" s="28" t="n"/>
      <c r="F148" s="28" t="n"/>
      <c r="G148" s="28" t="n"/>
      <c r="H148" s="28" t="n"/>
      <c r="I148" s="28" t="n"/>
      <c r="J148" s="28" t="n"/>
      <c r="K148" s="28" t="n"/>
      <c r="L148" s="28" t="n"/>
      <c r="M148" s="28" t="n"/>
      <c r="N148" s="28" t="n"/>
      <c r="O148" s="28" t="n"/>
      <c r="P148" s="40" t="n"/>
      <c r="Q148" s="40">
        <f>IF(AND(P148&lt;&gt;"",P148&gt;0),P148*12*0.04,"")</f>
        <v/>
      </c>
      <c r="R148" s="28" t="n"/>
      <c r="S148" s="39" t="n"/>
      <c r="T148" s="28" t="n"/>
    </row>
    <row r="149">
      <c r="A149" s="125" t="n">
        <v>142</v>
      </c>
      <c r="B149" s="32" t="n"/>
      <c r="C149" s="32" t="n"/>
      <c r="D149" s="41" t="n"/>
      <c r="E149" s="32" t="n"/>
      <c r="F149" s="32" t="n"/>
      <c r="G149" s="32" t="n"/>
      <c r="H149" s="32" t="n"/>
      <c r="I149" s="32" t="n"/>
      <c r="J149" s="32" t="n"/>
      <c r="K149" s="32" t="n"/>
      <c r="L149" s="32" t="n"/>
      <c r="M149" s="32" t="n"/>
      <c r="N149" s="32" t="n"/>
      <c r="O149" s="32" t="n"/>
      <c r="P149" s="42" t="n"/>
      <c r="Q149" s="42">
        <f>IF(AND(P149&lt;&gt;"",P149&gt;0),P149*12*0.04,"")</f>
        <v/>
      </c>
      <c r="R149" s="32" t="n"/>
      <c r="S149" s="41" t="n"/>
      <c r="T149" s="32" t="n"/>
    </row>
    <row r="150">
      <c r="A150" s="123" t="n">
        <v>143</v>
      </c>
      <c r="B150" s="28" t="n"/>
      <c r="C150" s="28" t="n"/>
      <c r="D150" s="39" t="n"/>
      <c r="E150" s="28" t="n"/>
      <c r="F150" s="28" t="n"/>
      <c r="G150" s="28" t="n"/>
      <c r="H150" s="28" t="n"/>
      <c r="I150" s="28" t="n"/>
      <c r="J150" s="28" t="n"/>
      <c r="K150" s="28" t="n"/>
      <c r="L150" s="28" t="n"/>
      <c r="M150" s="28" t="n"/>
      <c r="N150" s="28" t="n"/>
      <c r="O150" s="28" t="n"/>
      <c r="P150" s="40" t="n"/>
      <c r="Q150" s="40">
        <f>IF(AND(P150&lt;&gt;"",P150&gt;0),P150*12*0.04,"")</f>
        <v/>
      </c>
      <c r="R150" s="28" t="n"/>
      <c r="S150" s="39" t="n"/>
      <c r="T150" s="28" t="n"/>
    </row>
    <row r="151">
      <c r="A151" s="125" t="n">
        <v>144</v>
      </c>
      <c r="B151" s="32" t="n"/>
      <c r="C151" s="32" t="n"/>
      <c r="D151" s="41" t="n"/>
      <c r="E151" s="32" t="n"/>
      <c r="F151" s="32" t="n"/>
      <c r="G151" s="32" t="n"/>
      <c r="H151" s="32" t="n"/>
      <c r="I151" s="32" t="n"/>
      <c r="J151" s="32" t="n"/>
      <c r="K151" s="32" t="n"/>
      <c r="L151" s="32" t="n"/>
      <c r="M151" s="32" t="n"/>
      <c r="N151" s="32" t="n"/>
      <c r="O151" s="32" t="n"/>
      <c r="P151" s="42" t="n"/>
      <c r="Q151" s="42">
        <f>IF(AND(P151&lt;&gt;"",P151&gt;0),P151*12*0.04,"")</f>
        <v/>
      </c>
      <c r="R151" s="32" t="n"/>
      <c r="S151" s="41" t="n"/>
      <c r="T151" s="32" t="n"/>
    </row>
    <row r="152">
      <c r="A152" s="123" t="n">
        <v>145</v>
      </c>
      <c r="B152" s="28" t="n"/>
      <c r="C152" s="28" t="n"/>
      <c r="D152" s="39" t="n"/>
      <c r="E152" s="28" t="n"/>
      <c r="F152" s="28" t="n"/>
      <c r="G152" s="28" t="n"/>
      <c r="H152" s="28" t="n"/>
      <c r="I152" s="28" t="n"/>
      <c r="J152" s="28" t="n"/>
      <c r="K152" s="28" t="n"/>
      <c r="L152" s="28" t="n"/>
      <c r="M152" s="28" t="n"/>
      <c r="N152" s="28" t="n"/>
      <c r="O152" s="28" t="n"/>
      <c r="P152" s="40" t="n"/>
      <c r="Q152" s="40">
        <f>IF(AND(P152&lt;&gt;"",P152&gt;0),P152*12*0.04,"")</f>
        <v/>
      </c>
      <c r="R152" s="28" t="n"/>
      <c r="S152" s="39" t="n"/>
      <c r="T152" s="28" t="n"/>
    </row>
    <row r="153">
      <c r="A153" s="125" t="n">
        <v>146</v>
      </c>
      <c r="B153" s="32" t="n"/>
      <c r="C153" s="32" t="n"/>
      <c r="D153" s="41" t="n"/>
      <c r="E153" s="32" t="n"/>
      <c r="F153" s="32" t="n"/>
      <c r="G153" s="32" t="n"/>
      <c r="H153" s="32" t="n"/>
      <c r="I153" s="32" t="n"/>
      <c r="J153" s="32" t="n"/>
      <c r="K153" s="32" t="n"/>
      <c r="L153" s="32" t="n"/>
      <c r="M153" s="32" t="n"/>
      <c r="N153" s="32" t="n"/>
      <c r="O153" s="32" t="n"/>
      <c r="P153" s="42" t="n"/>
      <c r="Q153" s="42">
        <f>IF(AND(P153&lt;&gt;"",P153&gt;0),P153*12*0.04,"")</f>
        <v/>
      </c>
      <c r="R153" s="32" t="n"/>
      <c r="S153" s="41" t="n"/>
      <c r="T153" s="32" t="n"/>
    </row>
    <row r="154">
      <c r="A154" s="123" t="n">
        <v>147</v>
      </c>
      <c r="B154" s="28" t="n"/>
      <c r="C154" s="28" t="n"/>
      <c r="D154" s="39" t="n"/>
      <c r="E154" s="28" t="n"/>
      <c r="F154" s="28" t="n"/>
      <c r="G154" s="28" t="n"/>
      <c r="H154" s="28" t="n"/>
      <c r="I154" s="28" t="n"/>
      <c r="J154" s="28" t="n"/>
      <c r="K154" s="28" t="n"/>
      <c r="L154" s="28" t="n"/>
      <c r="M154" s="28" t="n"/>
      <c r="N154" s="28" t="n"/>
      <c r="O154" s="28" t="n"/>
      <c r="P154" s="40" t="n"/>
      <c r="Q154" s="40">
        <f>IF(AND(P154&lt;&gt;"",P154&gt;0),P154*12*0.04,"")</f>
        <v/>
      </c>
      <c r="R154" s="28" t="n"/>
      <c r="S154" s="39" t="n"/>
      <c r="T154" s="28" t="n"/>
    </row>
    <row r="155">
      <c r="A155" s="125" t="n">
        <v>148</v>
      </c>
      <c r="B155" s="32" t="n"/>
      <c r="C155" s="32" t="n"/>
      <c r="D155" s="41" t="n"/>
      <c r="E155" s="32" t="n"/>
      <c r="F155" s="32" t="n"/>
      <c r="G155" s="32" t="n"/>
      <c r="H155" s="32" t="n"/>
      <c r="I155" s="32" t="n"/>
      <c r="J155" s="32" t="n"/>
      <c r="K155" s="32" t="n"/>
      <c r="L155" s="32" t="n"/>
      <c r="M155" s="32" t="n"/>
      <c r="N155" s="32" t="n"/>
      <c r="O155" s="32" t="n"/>
      <c r="P155" s="42" t="n"/>
      <c r="Q155" s="42">
        <f>IF(AND(P155&lt;&gt;"",P155&gt;0),P155*12*0.04,"")</f>
        <v/>
      </c>
      <c r="R155" s="32" t="n"/>
      <c r="S155" s="41" t="n"/>
      <c r="T155" s="32" t="n"/>
    </row>
    <row r="156">
      <c r="A156" s="123" t="n">
        <v>149</v>
      </c>
      <c r="B156" s="28" t="n"/>
      <c r="C156" s="28" t="n"/>
      <c r="D156" s="39" t="n"/>
      <c r="E156" s="28" t="n"/>
      <c r="F156" s="28" t="n"/>
      <c r="G156" s="28" t="n"/>
      <c r="H156" s="28" t="n"/>
      <c r="I156" s="28" t="n"/>
      <c r="J156" s="28" t="n"/>
      <c r="K156" s="28" t="n"/>
      <c r="L156" s="28" t="n"/>
      <c r="M156" s="28" t="n"/>
      <c r="N156" s="28" t="n"/>
      <c r="O156" s="28" t="n"/>
      <c r="P156" s="40" t="n"/>
      <c r="Q156" s="40">
        <f>IF(AND(P156&lt;&gt;"",P156&gt;0),P156*12*0.04,"")</f>
        <v/>
      </c>
      <c r="R156" s="28" t="n"/>
      <c r="S156" s="39" t="n"/>
      <c r="T156" s="28" t="n"/>
    </row>
    <row r="157">
      <c r="A157" s="125" t="n">
        <v>150</v>
      </c>
      <c r="B157" s="32" t="n"/>
      <c r="C157" s="32" t="n"/>
      <c r="D157" s="41" t="n"/>
      <c r="E157" s="32" t="n"/>
      <c r="F157" s="32" t="n"/>
      <c r="G157" s="32" t="n"/>
      <c r="H157" s="32" t="n"/>
      <c r="I157" s="32" t="n"/>
      <c r="J157" s="32" t="n"/>
      <c r="K157" s="32" t="n"/>
      <c r="L157" s="32" t="n"/>
      <c r="M157" s="32" t="n"/>
      <c r="N157" s="32" t="n"/>
      <c r="O157" s="32" t="n"/>
      <c r="P157" s="42" t="n"/>
      <c r="Q157" s="42">
        <f>IF(AND(P157&lt;&gt;"",P157&gt;0),P157*12*0.04,"")</f>
        <v/>
      </c>
      <c r="R157" s="32" t="n"/>
      <c r="S157" s="41" t="n"/>
      <c r="T157" s="32" t="n"/>
    </row>
    <row r="158">
      <c r="A158" s="123" t="n">
        <v>151</v>
      </c>
      <c r="B158" s="28" t="n"/>
      <c r="C158" s="28" t="n"/>
      <c r="D158" s="39" t="n"/>
      <c r="E158" s="28" t="n"/>
      <c r="F158" s="28" t="n"/>
      <c r="G158" s="28" t="n"/>
      <c r="H158" s="28" t="n"/>
      <c r="I158" s="28" t="n"/>
      <c r="J158" s="28" t="n"/>
      <c r="K158" s="28" t="n"/>
      <c r="L158" s="28" t="n"/>
      <c r="M158" s="28" t="n"/>
      <c r="N158" s="28" t="n"/>
      <c r="O158" s="28" t="n"/>
      <c r="P158" s="40" t="n"/>
      <c r="Q158" s="40">
        <f>IF(AND(P158&lt;&gt;"",P158&gt;0),P158*12*0.04,"")</f>
        <v/>
      </c>
      <c r="R158" s="28" t="n"/>
      <c r="S158" s="39" t="n"/>
      <c r="T158" s="28" t="n"/>
    </row>
    <row r="159">
      <c r="A159" s="125" t="n">
        <v>152</v>
      </c>
      <c r="B159" s="32" t="n"/>
      <c r="C159" s="32" t="n"/>
      <c r="D159" s="41" t="n"/>
      <c r="E159" s="32" t="n"/>
      <c r="F159" s="32" t="n"/>
      <c r="G159" s="32" t="n"/>
      <c r="H159" s="32" t="n"/>
      <c r="I159" s="32" t="n"/>
      <c r="J159" s="32" t="n"/>
      <c r="K159" s="32" t="n"/>
      <c r="L159" s="32" t="n"/>
      <c r="M159" s="32" t="n"/>
      <c r="N159" s="32" t="n"/>
      <c r="O159" s="32" t="n"/>
      <c r="P159" s="42" t="n"/>
      <c r="Q159" s="42">
        <f>IF(AND(P159&lt;&gt;"",P159&gt;0),P159*12*0.04,"")</f>
        <v/>
      </c>
      <c r="R159" s="32" t="n"/>
      <c r="S159" s="41" t="n"/>
      <c r="T159" s="32" t="n"/>
    </row>
    <row r="160">
      <c r="A160" s="123" t="n">
        <v>153</v>
      </c>
      <c r="B160" s="28" t="n"/>
      <c r="C160" s="28" t="n"/>
      <c r="D160" s="39" t="n"/>
      <c r="E160" s="28" t="n"/>
      <c r="F160" s="28" t="n"/>
      <c r="G160" s="28" t="n"/>
      <c r="H160" s="28" t="n"/>
      <c r="I160" s="28" t="n"/>
      <c r="J160" s="28" t="n"/>
      <c r="K160" s="28" t="n"/>
      <c r="L160" s="28" t="n"/>
      <c r="M160" s="28" t="n"/>
      <c r="N160" s="28" t="n"/>
      <c r="O160" s="28" t="n"/>
      <c r="P160" s="40" t="n"/>
      <c r="Q160" s="40">
        <f>IF(AND(P160&lt;&gt;"",P160&gt;0),P160*12*0.04,"")</f>
        <v/>
      </c>
      <c r="R160" s="28" t="n"/>
      <c r="S160" s="39" t="n"/>
      <c r="T160" s="28" t="n"/>
    </row>
    <row r="161">
      <c r="A161" s="125" t="n">
        <v>154</v>
      </c>
      <c r="B161" s="32" t="n"/>
      <c r="C161" s="32" t="n"/>
      <c r="D161" s="41" t="n"/>
      <c r="E161" s="32" t="n"/>
      <c r="F161" s="32" t="n"/>
      <c r="G161" s="32" t="n"/>
      <c r="H161" s="32" t="n"/>
      <c r="I161" s="32" t="n"/>
      <c r="J161" s="32" t="n"/>
      <c r="K161" s="32" t="n"/>
      <c r="L161" s="32" t="n"/>
      <c r="M161" s="32" t="n"/>
      <c r="N161" s="32" t="n"/>
      <c r="O161" s="32" t="n"/>
      <c r="P161" s="42" t="n"/>
      <c r="Q161" s="42">
        <f>IF(AND(P161&lt;&gt;"",P161&gt;0),P161*12*0.04,"")</f>
        <v/>
      </c>
      <c r="R161" s="32" t="n"/>
      <c r="S161" s="41" t="n"/>
      <c r="T161" s="32" t="n"/>
    </row>
    <row r="162">
      <c r="A162" s="123" t="n">
        <v>155</v>
      </c>
      <c r="B162" s="28" t="n"/>
      <c r="C162" s="28" t="n"/>
      <c r="D162" s="39" t="n"/>
      <c r="E162" s="28" t="n"/>
      <c r="F162" s="28" t="n"/>
      <c r="G162" s="28" t="n"/>
      <c r="H162" s="28" t="n"/>
      <c r="I162" s="28" t="n"/>
      <c r="J162" s="28" t="n"/>
      <c r="K162" s="28" t="n"/>
      <c r="L162" s="28" t="n"/>
      <c r="M162" s="28" t="n"/>
      <c r="N162" s="28" t="n"/>
      <c r="O162" s="28" t="n"/>
      <c r="P162" s="40" t="n"/>
      <c r="Q162" s="40">
        <f>IF(AND(P162&lt;&gt;"",P162&gt;0),P162*12*0.04,"")</f>
        <v/>
      </c>
      <c r="R162" s="28" t="n"/>
      <c r="S162" s="39" t="n"/>
      <c r="T162" s="28" t="n"/>
    </row>
    <row r="163">
      <c r="A163" s="125" t="n">
        <v>156</v>
      </c>
      <c r="B163" s="32" t="n"/>
      <c r="C163" s="32" t="n"/>
      <c r="D163" s="41" t="n"/>
      <c r="E163" s="32" t="n"/>
      <c r="F163" s="32" t="n"/>
      <c r="G163" s="32" t="n"/>
      <c r="H163" s="32" t="n"/>
      <c r="I163" s="32" t="n"/>
      <c r="J163" s="32" t="n"/>
      <c r="K163" s="32" t="n"/>
      <c r="L163" s="32" t="n"/>
      <c r="M163" s="32" t="n"/>
      <c r="N163" s="32" t="n"/>
      <c r="O163" s="32" t="n"/>
      <c r="P163" s="42" t="n"/>
      <c r="Q163" s="42">
        <f>IF(AND(P163&lt;&gt;"",P163&gt;0),P163*12*0.04,"")</f>
        <v/>
      </c>
      <c r="R163" s="32" t="n"/>
      <c r="S163" s="41" t="n"/>
      <c r="T163" s="32" t="n"/>
    </row>
    <row r="164">
      <c r="A164" s="123" t="n">
        <v>157</v>
      </c>
      <c r="B164" s="28" t="n"/>
      <c r="C164" s="28" t="n"/>
      <c r="D164" s="39" t="n"/>
      <c r="E164" s="28" t="n"/>
      <c r="F164" s="28" t="n"/>
      <c r="G164" s="28" t="n"/>
      <c r="H164" s="28" t="n"/>
      <c r="I164" s="28" t="n"/>
      <c r="J164" s="28" t="n"/>
      <c r="K164" s="28" t="n"/>
      <c r="L164" s="28" t="n"/>
      <c r="M164" s="28" t="n"/>
      <c r="N164" s="28" t="n"/>
      <c r="O164" s="28" t="n"/>
      <c r="P164" s="40" t="n"/>
      <c r="Q164" s="40">
        <f>IF(AND(P164&lt;&gt;"",P164&gt;0),P164*12*0.04,"")</f>
        <v/>
      </c>
      <c r="R164" s="28" t="n"/>
      <c r="S164" s="39" t="n"/>
      <c r="T164" s="28" t="n"/>
    </row>
    <row r="165">
      <c r="A165" s="125" t="n">
        <v>158</v>
      </c>
      <c r="B165" s="32" t="n"/>
      <c r="C165" s="32" t="n"/>
      <c r="D165" s="41" t="n"/>
      <c r="E165" s="32" t="n"/>
      <c r="F165" s="32" t="n"/>
      <c r="G165" s="32" t="n"/>
      <c r="H165" s="32" t="n"/>
      <c r="I165" s="32" t="n"/>
      <c r="J165" s="32" t="n"/>
      <c r="K165" s="32" t="n"/>
      <c r="L165" s="32" t="n"/>
      <c r="M165" s="32" t="n"/>
      <c r="N165" s="32" t="n"/>
      <c r="O165" s="32" t="n"/>
      <c r="P165" s="42" t="n"/>
      <c r="Q165" s="42">
        <f>IF(AND(P165&lt;&gt;"",P165&gt;0),P165*12*0.04,"")</f>
        <v/>
      </c>
      <c r="R165" s="32" t="n"/>
      <c r="S165" s="41" t="n"/>
      <c r="T165" s="32" t="n"/>
    </row>
    <row r="166">
      <c r="A166" s="123" t="n">
        <v>159</v>
      </c>
      <c r="B166" s="28" t="n"/>
      <c r="C166" s="28" t="n"/>
      <c r="D166" s="39" t="n"/>
      <c r="E166" s="28" t="n"/>
      <c r="F166" s="28" t="n"/>
      <c r="G166" s="28" t="n"/>
      <c r="H166" s="28" t="n"/>
      <c r="I166" s="28" t="n"/>
      <c r="J166" s="28" t="n"/>
      <c r="K166" s="28" t="n"/>
      <c r="L166" s="28" t="n"/>
      <c r="M166" s="28" t="n"/>
      <c r="N166" s="28" t="n"/>
      <c r="O166" s="28" t="n"/>
      <c r="P166" s="40" t="n"/>
      <c r="Q166" s="40">
        <f>IF(AND(P166&lt;&gt;"",P166&gt;0),P166*12*0.04,"")</f>
        <v/>
      </c>
      <c r="R166" s="28" t="n"/>
      <c r="S166" s="39" t="n"/>
      <c r="T166" s="28" t="n"/>
    </row>
    <row r="167">
      <c r="A167" s="125" t="n">
        <v>160</v>
      </c>
      <c r="B167" s="32" t="n"/>
      <c r="C167" s="32" t="n"/>
      <c r="D167" s="41" t="n"/>
      <c r="E167" s="32" t="n"/>
      <c r="F167" s="32" t="n"/>
      <c r="G167" s="32" t="n"/>
      <c r="H167" s="32" t="n"/>
      <c r="I167" s="32" t="n"/>
      <c r="J167" s="32" t="n"/>
      <c r="K167" s="32" t="n"/>
      <c r="L167" s="32" t="n"/>
      <c r="M167" s="32" t="n"/>
      <c r="N167" s="32" t="n"/>
      <c r="O167" s="32" t="n"/>
      <c r="P167" s="42" t="n"/>
      <c r="Q167" s="42">
        <f>IF(AND(P167&lt;&gt;"",P167&gt;0),P167*12*0.04,"")</f>
        <v/>
      </c>
      <c r="R167" s="32" t="n"/>
      <c r="S167" s="41" t="n"/>
      <c r="T167" s="32" t="n"/>
    </row>
    <row r="168">
      <c r="A168" s="123" t="n">
        <v>161</v>
      </c>
      <c r="B168" s="28" t="n"/>
      <c r="C168" s="28" t="n"/>
      <c r="D168" s="39" t="n"/>
      <c r="E168" s="28" t="n"/>
      <c r="F168" s="28" t="n"/>
      <c r="G168" s="28" t="n"/>
      <c r="H168" s="28" t="n"/>
      <c r="I168" s="28" t="n"/>
      <c r="J168" s="28" t="n"/>
      <c r="K168" s="28" t="n"/>
      <c r="L168" s="28" t="n"/>
      <c r="M168" s="28" t="n"/>
      <c r="N168" s="28" t="n"/>
      <c r="O168" s="28" t="n"/>
      <c r="P168" s="40" t="n"/>
      <c r="Q168" s="40">
        <f>IF(AND(P168&lt;&gt;"",P168&gt;0),P168*12*0.04,"")</f>
        <v/>
      </c>
      <c r="R168" s="28" t="n"/>
      <c r="S168" s="39" t="n"/>
      <c r="T168" s="28" t="n"/>
    </row>
    <row r="169">
      <c r="A169" s="125" t="n">
        <v>162</v>
      </c>
      <c r="B169" s="32" t="n"/>
      <c r="C169" s="32" t="n"/>
      <c r="D169" s="41" t="n"/>
      <c r="E169" s="32" t="n"/>
      <c r="F169" s="32" t="n"/>
      <c r="G169" s="32" t="n"/>
      <c r="H169" s="32" t="n"/>
      <c r="I169" s="32" t="n"/>
      <c r="J169" s="32" t="n"/>
      <c r="K169" s="32" t="n"/>
      <c r="L169" s="32" t="n"/>
      <c r="M169" s="32" t="n"/>
      <c r="N169" s="32" t="n"/>
      <c r="O169" s="32" t="n"/>
      <c r="P169" s="42" t="n"/>
      <c r="Q169" s="42">
        <f>IF(AND(P169&lt;&gt;"",P169&gt;0),P169*12*0.04,"")</f>
        <v/>
      </c>
      <c r="R169" s="32" t="n"/>
      <c r="S169" s="41" t="n"/>
      <c r="T169" s="32" t="n"/>
    </row>
    <row r="170">
      <c r="A170" s="123" t="n">
        <v>163</v>
      </c>
      <c r="B170" s="28" t="n"/>
      <c r="C170" s="28" t="n"/>
      <c r="D170" s="39" t="n"/>
      <c r="E170" s="28" t="n"/>
      <c r="F170" s="28" t="n"/>
      <c r="G170" s="28" t="n"/>
      <c r="H170" s="28" t="n"/>
      <c r="I170" s="28" t="n"/>
      <c r="J170" s="28" t="n"/>
      <c r="K170" s="28" t="n"/>
      <c r="L170" s="28" t="n"/>
      <c r="M170" s="28" t="n"/>
      <c r="N170" s="28" t="n"/>
      <c r="O170" s="28" t="n"/>
      <c r="P170" s="40" t="n"/>
      <c r="Q170" s="40">
        <f>IF(AND(P170&lt;&gt;"",P170&gt;0),P170*12*0.04,"")</f>
        <v/>
      </c>
      <c r="R170" s="28" t="n"/>
      <c r="S170" s="39" t="n"/>
      <c r="T170" s="28" t="n"/>
    </row>
    <row r="171">
      <c r="A171" s="125" t="n">
        <v>164</v>
      </c>
      <c r="B171" s="32" t="n"/>
      <c r="C171" s="32" t="n"/>
      <c r="D171" s="41" t="n"/>
      <c r="E171" s="32" t="n"/>
      <c r="F171" s="32" t="n"/>
      <c r="G171" s="32" t="n"/>
      <c r="H171" s="32" t="n"/>
      <c r="I171" s="32" t="n"/>
      <c r="J171" s="32" t="n"/>
      <c r="K171" s="32" t="n"/>
      <c r="L171" s="32" t="n"/>
      <c r="M171" s="32" t="n"/>
      <c r="N171" s="32" t="n"/>
      <c r="O171" s="32" t="n"/>
      <c r="P171" s="42" t="n"/>
      <c r="Q171" s="42">
        <f>IF(AND(P171&lt;&gt;"",P171&gt;0),P171*12*0.04,"")</f>
        <v/>
      </c>
      <c r="R171" s="32" t="n"/>
      <c r="S171" s="41" t="n"/>
      <c r="T171" s="32" t="n"/>
    </row>
    <row r="172">
      <c r="A172" s="123" t="n">
        <v>165</v>
      </c>
      <c r="B172" s="28" t="n"/>
      <c r="C172" s="28" t="n"/>
      <c r="D172" s="39" t="n"/>
      <c r="E172" s="28" t="n"/>
      <c r="F172" s="28" t="n"/>
      <c r="G172" s="28" t="n"/>
      <c r="H172" s="28" t="n"/>
      <c r="I172" s="28" t="n"/>
      <c r="J172" s="28" t="n"/>
      <c r="K172" s="28" t="n"/>
      <c r="L172" s="28" t="n"/>
      <c r="M172" s="28" t="n"/>
      <c r="N172" s="28" t="n"/>
      <c r="O172" s="28" t="n"/>
      <c r="P172" s="40" t="n"/>
      <c r="Q172" s="40">
        <f>IF(AND(P172&lt;&gt;"",P172&gt;0),P172*12*0.04,"")</f>
        <v/>
      </c>
      <c r="R172" s="28" t="n"/>
      <c r="S172" s="39" t="n"/>
      <c r="T172" s="28" t="n"/>
    </row>
    <row r="173">
      <c r="A173" s="125" t="n">
        <v>166</v>
      </c>
      <c r="B173" s="32" t="n"/>
      <c r="C173" s="32" t="n"/>
      <c r="D173" s="41" t="n"/>
      <c r="E173" s="32" t="n"/>
      <c r="F173" s="32" t="n"/>
      <c r="G173" s="32" t="n"/>
      <c r="H173" s="32" t="n"/>
      <c r="I173" s="32" t="n"/>
      <c r="J173" s="32" t="n"/>
      <c r="K173" s="32" t="n"/>
      <c r="L173" s="32" t="n"/>
      <c r="M173" s="32" t="n"/>
      <c r="N173" s="32" t="n"/>
      <c r="O173" s="32" t="n"/>
      <c r="P173" s="42" t="n"/>
      <c r="Q173" s="42">
        <f>IF(AND(P173&lt;&gt;"",P173&gt;0),P173*12*0.04,"")</f>
        <v/>
      </c>
      <c r="R173" s="32" t="n"/>
      <c r="S173" s="41" t="n"/>
      <c r="T173" s="32" t="n"/>
    </row>
    <row r="174">
      <c r="A174" s="123" t="n">
        <v>167</v>
      </c>
      <c r="B174" s="28" t="n"/>
      <c r="C174" s="28" t="n"/>
      <c r="D174" s="39" t="n"/>
      <c r="E174" s="28" t="n"/>
      <c r="F174" s="28" t="n"/>
      <c r="G174" s="28" t="n"/>
      <c r="H174" s="28" t="n"/>
      <c r="I174" s="28" t="n"/>
      <c r="J174" s="28" t="n"/>
      <c r="K174" s="28" t="n"/>
      <c r="L174" s="28" t="n"/>
      <c r="M174" s="28" t="n"/>
      <c r="N174" s="28" t="n"/>
      <c r="O174" s="28" t="n"/>
      <c r="P174" s="40" t="n"/>
      <c r="Q174" s="40">
        <f>IF(AND(P174&lt;&gt;"",P174&gt;0),P174*12*0.04,"")</f>
        <v/>
      </c>
      <c r="R174" s="28" t="n"/>
      <c r="S174" s="39" t="n"/>
      <c r="T174" s="28" t="n"/>
    </row>
    <row r="175">
      <c r="A175" s="125" t="n">
        <v>168</v>
      </c>
      <c r="B175" s="32" t="n"/>
      <c r="C175" s="32" t="n"/>
      <c r="D175" s="41" t="n"/>
      <c r="E175" s="32" t="n"/>
      <c r="F175" s="32" t="n"/>
      <c r="G175" s="32" t="n"/>
      <c r="H175" s="32" t="n"/>
      <c r="I175" s="32" t="n"/>
      <c r="J175" s="32" t="n"/>
      <c r="K175" s="32" t="n"/>
      <c r="L175" s="32" t="n"/>
      <c r="M175" s="32" t="n"/>
      <c r="N175" s="32" t="n"/>
      <c r="O175" s="32" t="n"/>
      <c r="P175" s="42" t="n"/>
      <c r="Q175" s="42">
        <f>IF(AND(P175&lt;&gt;"",P175&gt;0),P175*12*0.04,"")</f>
        <v/>
      </c>
      <c r="R175" s="32" t="n"/>
      <c r="S175" s="41" t="n"/>
      <c r="T175" s="32" t="n"/>
    </row>
    <row r="176">
      <c r="A176" s="123" t="n">
        <v>169</v>
      </c>
      <c r="B176" s="28" t="n"/>
      <c r="C176" s="28" t="n"/>
      <c r="D176" s="39" t="n"/>
      <c r="E176" s="28" t="n"/>
      <c r="F176" s="28" t="n"/>
      <c r="G176" s="28" t="n"/>
      <c r="H176" s="28" t="n"/>
      <c r="I176" s="28" t="n"/>
      <c r="J176" s="28" t="n"/>
      <c r="K176" s="28" t="n"/>
      <c r="L176" s="28" t="n"/>
      <c r="M176" s="28" t="n"/>
      <c r="N176" s="28" t="n"/>
      <c r="O176" s="28" t="n"/>
      <c r="P176" s="40" t="n"/>
      <c r="Q176" s="40">
        <f>IF(AND(P176&lt;&gt;"",P176&gt;0),P176*12*0.04,"")</f>
        <v/>
      </c>
      <c r="R176" s="28" t="n"/>
      <c r="S176" s="39" t="n"/>
      <c r="T176" s="28" t="n"/>
    </row>
    <row r="177">
      <c r="A177" s="125" t="n">
        <v>170</v>
      </c>
      <c r="B177" s="32" t="n"/>
      <c r="C177" s="32" t="n"/>
      <c r="D177" s="41" t="n"/>
      <c r="E177" s="32" t="n"/>
      <c r="F177" s="32" t="n"/>
      <c r="G177" s="32" t="n"/>
      <c r="H177" s="32" t="n"/>
      <c r="I177" s="32" t="n"/>
      <c r="J177" s="32" t="n"/>
      <c r="K177" s="32" t="n"/>
      <c r="L177" s="32" t="n"/>
      <c r="M177" s="32" t="n"/>
      <c r="N177" s="32" t="n"/>
      <c r="O177" s="32" t="n"/>
      <c r="P177" s="42" t="n"/>
      <c r="Q177" s="42">
        <f>IF(AND(P177&lt;&gt;"",P177&gt;0),P177*12*0.04,"")</f>
        <v/>
      </c>
      <c r="R177" s="32" t="n"/>
      <c r="S177" s="41" t="n"/>
      <c r="T177" s="32" t="n"/>
    </row>
    <row r="178">
      <c r="A178" s="123" t="n">
        <v>171</v>
      </c>
      <c r="B178" s="28" t="n"/>
      <c r="C178" s="28" t="n"/>
      <c r="D178" s="39" t="n"/>
      <c r="E178" s="28" t="n"/>
      <c r="F178" s="28" t="n"/>
      <c r="G178" s="28" t="n"/>
      <c r="H178" s="28" t="n"/>
      <c r="I178" s="28" t="n"/>
      <c r="J178" s="28" t="n"/>
      <c r="K178" s="28" t="n"/>
      <c r="L178" s="28" t="n"/>
      <c r="M178" s="28" t="n"/>
      <c r="N178" s="28" t="n"/>
      <c r="O178" s="28" t="n"/>
      <c r="P178" s="40" t="n"/>
      <c r="Q178" s="40">
        <f>IF(AND(P178&lt;&gt;"",P178&gt;0),P178*12*0.04,"")</f>
        <v/>
      </c>
      <c r="R178" s="28" t="n"/>
      <c r="S178" s="39" t="n"/>
      <c r="T178" s="28" t="n"/>
    </row>
    <row r="179">
      <c r="A179" s="125" t="n">
        <v>172</v>
      </c>
      <c r="B179" s="32" t="n"/>
      <c r="C179" s="32" t="n"/>
      <c r="D179" s="41" t="n"/>
      <c r="E179" s="32" t="n"/>
      <c r="F179" s="32" t="n"/>
      <c r="G179" s="32" t="n"/>
      <c r="H179" s="32" t="n"/>
      <c r="I179" s="32" t="n"/>
      <c r="J179" s="32" t="n"/>
      <c r="K179" s="32" t="n"/>
      <c r="L179" s="32" t="n"/>
      <c r="M179" s="32" t="n"/>
      <c r="N179" s="32" t="n"/>
      <c r="O179" s="32" t="n"/>
      <c r="P179" s="42" t="n"/>
      <c r="Q179" s="42">
        <f>IF(AND(P179&lt;&gt;"",P179&gt;0),P179*12*0.04,"")</f>
        <v/>
      </c>
      <c r="R179" s="32" t="n"/>
      <c r="S179" s="41" t="n"/>
      <c r="T179" s="32" t="n"/>
    </row>
    <row r="180">
      <c r="A180" s="123" t="n">
        <v>173</v>
      </c>
      <c r="B180" s="28" t="n"/>
      <c r="C180" s="28" t="n"/>
      <c r="D180" s="39" t="n"/>
      <c r="E180" s="28" t="n"/>
      <c r="F180" s="28" t="n"/>
      <c r="G180" s="28" t="n"/>
      <c r="H180" s="28" t="n"/>
      <c r="I180" s="28" t="n"/>
      <c r="J180" s="28" t="n"/>
      <c r="K180" s="28" t="n"/>
      <c r="L180" s="28" t="n"/>
      <c r="M180" s="28" t="n"/>
      <c r="N180" s="28" t="n"/>
      <c r="O180" s="28" t="n"/>
      <c r="P180" s="40" t="n"/>
      <c r="Q180" s="40">
        <f>IF(AND(P180&lt;&gt;"",P180&gt;0),P180*12*0.04,"")</f>
        <v/>
      </c>
      <c r="R180" s="28" t="n"/>
      <c r="S180" s="39" t="n"/>
      <c r="T180" s="28" t="n"/>
    </row>
    <row r="181">
      <c r="A181" s="125" t="n">
        <v>174</v>
      </c>
      <c r="B181" s="32" t="n"/>
      <c r="C181" s="32" t="n"/>
      <c r="D181" s="41" t="n"/>
      <c r="E181" s="32" t="n"/>
      <c r="F181" s="32" t="n"/>
      <c r="G181" s="32" t="n"/>
      <c r="H181" s="32" t="n"/>
      <c r="I181" s="32" t="n"/>
      <c r="J181" s="32" t="n"/>
      <c r="K181" s="32" t="n"/>
      <c r="L181" s="32" t="n"/>
      <c r="M181" s="32" t="n"/>
      <c r="N181" s="32" t="n"/>
      <c r="O181" s="32" t="n"/>
      <c r="P181" s="42" t="n"/>
      <c r="Q181" s="42">
        <f>IF(AND(P181&lt;&gt;"",P181&gt;0),P181*12*0.04,"")</f>
        <v/>
      </c>
      <c r="R181" s="32" t="n"/>
      <c r="S181" s="41" t="n"/>
      <c r="T181" s="32" t="n"/>
    </row>
    <row r="182">
      <c r="A182" s="123" t="n">
        <v>175</v>
      </c>
      <c r="B182" s="28" t="n"/>
      <c r="C182" s="28" t="n"/>
      <c r="D182" s="39" t="n"/>
      <c r="E182" s="28" t="n"/>
      <c r="F182" s="28" t="n"/>
      <c r="G182" s="28" t="n"/>
      <c r="H182" s="28" t="n"/>
      <c r="I182" s="28" t="n"/>
      <c r="J182" s="28" t="n"/>
      <c r="K182" s="28" t="n"/>
      <c r="L182" s="28" t="n"/>
      <c r="M182" s="28" t="n"/>
      <c r="N182" s="28" t="n"/>
      <c r="O182" s="28" t="n"/>
      <c r="P182" s="40" t="n"/>
      <c r="Q182" s="40">
        <f>IF(AND(P182&lt;&gt;"",P182&gt;0),P182*12*0.04,"")</f>
        <v/>
      </c>
      <c r="R182" s="28" t="n"/>
      <c r="S182" s="39" t="n"/>
      <c r="T182" s="28" t="n"/>
    </row>
    <row r="183">
      <c r="A183" s="125" t="n">
        <v>176</v>
      </c>
      <c r="B183" s="32" t="n"/>
      <c r="C183" s="32" t="n"/>
      <c r="D183" s="41" t="n"/>
      <c r="E183" s="32" t="n"/>
      <c r="F183" s="32" t="n"/>
      <c r="G183" s="32" t="n"/>
      <c r="H183" s="32" t="n"/>
      <c r="I183" s="32" t="n"/>
      <c r="J183" s="32" t="n"/>
      <c r="K183" s="32" t="n"/>
      <c r="L183" s="32" t="n"/>
      <c r="M183" s="32" t="n"/>
      <c r="N183" s="32" t="n"/>
      <c r="O183" s="32" t="n"/>
      <c r="P183" s="42" t="n"/>
      <c r="Q183" s="42">
        <f>IF(AND(P183&lt;&gt;"",P183&gt;0),P183*12*0.04,"")</f>
        <v/>
      </c>
      <c r="R183" s="32" t="n"/>
      <c r="S183" s="41" t="n"/>
      <c r="T183" s="32" t="n"/>
    </row>
    <row r="184">
      <c r="A184" s="123" t="n">
        <v>177</v>
      </c>
      <c r="B184" s="28" t="n"/>
      <c r="C184" s="28" t="n"/>
      <c r="D184" s="39" t="n"/>
      <c r="E184" s="28" t="n"/>
      <c r="F184" s="28" t="n"/>
      <c r="G184" s="28" t="n"/>
      <c r="H184" s="28" t="n"/>
      <c r="I184" s="28" t="n"/>
      <c r="J184" s="28" t="n"/>
      <c r="K184" s="28" t="n"/>
      <c r="L184" s="28" t="n"/>
      <c r="M184" s="28" t="n"/>
      <c r="N184" s="28" t="n"/>
      <c r="O184" s="28" t="n"/>
      <c r="P184" s="40" t="n"/>
      <c r="Q184" s="40">
        <f>IF(AND(P184&lt;&gt;"",P184&gt;0),P184*12*0.04,"")</f>
        <v/>
      </c>
      <c r="R184" s="28" t="n"/>
      <c r="S184" s="39" t="n"/>
      <c r="T184" s="28" t="n"/>
    </row>
    <row r="185">
      <c r="A185" s="125" t="n">
        <v>178</v>
      </c>
      <c r="B185" s="32" t="n"/>
      <c r="C185" s="32" t="n"/>
      <c r="D185" s="41" t="n"/>
      <c r="E185" s="32" t="n"/>
      <c r="F185" s="32" t="n"/>
      <c r="G185" s="32" t="n"/>
      <c r="H185" s="32" t="n"/>
      <c r="I185" s="32" t="n"/>
      <c r="J185" s="32" t="n"/>
      <c r="K185" s="32" t="n"/>
      <c r="L185" s="32" t="n"/>
      <c r="M185" s="32" t="n"/>
      <c r="N185" s="32" t="n"/>
      <c r="O185" s="32" t="n"/>
      <c r="P185" s="42" t="n"/>
      <c r="Q185" s="42">
        <f>IF(AND(P185&lt;&gt;"",P185&gt;0),P185*12*0.04,"")</f>
        <v/>
      </c>
      <c r="R185" s="32" t="n"/>
      <c r="S185" s="41" t="n"/>
      <c r="T185" s="32" t="n"/>
    </row>
    <row r="186">
      <c r="A186" s="123" t="n">
        <v>179</v>
      </c>
      <c r="B186" s="28" t="n"/>
      <c r="C186" s="28" t="n"/>
      <c r="D186" s="39" t="n"/>
      <c r="E186" s="28" t="n"/>
      <c r="F186" s="28" t="n"/>
      <c r="G186" s="28" t="n"/>
      <c r="H186" s="28" t="n"/>
      <c r="I186" s="28" t="n"/>
      <c r="J186" s="28" t="n"/>
      <c r="K186" s="28" t="n"/>
      <c r="L186" s="28" t="n"/>
      <c r="M186" s="28" t="n"/>
      <c r="N186" s="28" t="n"/>
      <c r="O186" s="28" t="n"/>
      <c r="P186" s="40" t="n"/>
      <c r="Q186" s="40">
        <f>IF(AND(P186&lt;&gt;"",P186&gt;0),P186*12*0.04,"")</f>
        <v/>
      </c>
      <c r="R186" s="28" t="n"/>
      <c r="S186" s="39" t="n"/>
      <c r="T186" s="28" t="n"/>
    </row>
    <row r="187">
      <c r="A187" s="125" t="n">
        <v>180</v>
      </c>
      <c r="B187" s="32" t="n"/>
      <c r="C187" s="32" t="n"/>
      <c r="D187" s="41" t="n"/>
      <c r="E187" s="32" t="n"/>
      <c r="F187" s="32" t="n"/>
      <c r="G187" s="32" t="n"/>
      <c r="H187" s="32" t="n"/>
      <c r="I187" s="32" t="n"/>
      <c r="J187" s="32" t="n"/>
      <c r="K187" s="32" t="n"/>
      <c r="L187" s="32" t="n"/>
      <c r="M187" s="32" t="n"/>
      <c r="N187" s="32" t="n"/>
      <c r="O187" s="32" t="n"/>
      <c r="P187" s="42" t="n"/>
      <c r="Q187" s="42">
        <f>IF(AND(P187&lt;&gt;"",P187&gt;0),P187*12*0.04,"")</f>
        <v/>
      </c>
      <c r="R187" s="32" t="n"/>
      <c r="S187" s="41" t="n"/>
      <c r="T187" s="32" t="n"/>
    </row>
    <row r="188">
      <c r="A188" s="123" t="n">
        <v>181</v>
      </c>
      <c r="B188" s="28" t="n"/>
      <c r="C188" s="28" t="n"/>
      <c r="D188" s="39" t="n"/>
      <c r="E188" s="28" t="n"/>
      <c r="F188" s="28" t="n"/>
      <c r="G188" s="28" t="n"/>
      <c r="H188" s="28" t="n"/>
      <c r="I188" s="28" t="n"/>
      <c r="J188" s="28" t="n"/>
      <c r="K188" s="28" t="n"/>
      <c r="L188" s="28" t="n"/>
      <c r="M188" s="28" t="n"/>
      <c r="N188" s="28" t="n"/>
      <c r="O188" s="28" t="n"/>
      <c r="P188" s="40" t="n"/>
      <c r="Q188" s="40">
        <f>IF(AND(P188&lt;&gt;"",P188&gt;0),P188*12*0.04,"")</f>
        <v/>
      </c>
      <c r="R188" s="28" t="n"/>
      <c r="S188" s="39" t="n"/>
      <c r="T188" s="28" t="n"/>
    </row>
    <row r="189">
      <c r="A189" s="125" t="n">
        <v>182</v>
      </c>
      <c r="B189" s="32" t="n"/>
      <c r="C189" s="32" t="n"/>
      <c r="D189" s="41" t="n"/>
      <c r="E189" s="32" t="n"/>
      <c r="F189" s="32" t="n"/>
      <c r="G189" s="32" t="n"/>
      <c r="H189" s="32" t="n"/>
      <c r="I189" s="32" t="n"/>
      <c r="J189" s="32" t="n"/>
      <c r="K189" s="32" t="n"/>
      <c r="L189" s="32" t="n"/>
      <c r="M189" s="32" t="n"/>
      <c r="N189" s="32" t="n"/>
      <c r="O189" s="32" t="n"/>
      <c r="P189" s="42" t="n"/>
      <c r="Q189" s="42">
        <f>IF(AND(P189&lt;&gt;"",P189&gt;0),P189*12*0.04,"")</f>
        <v/>
      </c>
      <c r="R189" s="32" t="n"/>
      <c r="S189" s="41" t="n"/>
      <c r="T189" s="32" t="n"/>
    </row>
    <row r="190">
      <c r="A190" s="123" t="n">
        <v>183</v>
      </c>
      <c r="B190" s="28" t="n"/>
      <c r="C190" s="28" t="n"/>
      <c r="D190" s="39" t="n"/>
      <c r="E190" s="28" t="n"/>
      <c r="F190" s="28" t="n"/>
      <c r="G190" s="28" t="n"/>
      <c r="H190" s="28" t="n"/>
      <c r="I190" s="28" t="n"/>
      <c r="J190" s="28" t="n"/>
      <c r="K190" s="28" t="n"/>
      <c r="L190" s="28" t="n"/>
      <c r="M190" s="28" t="n"/>
      <c r="N190" s="28" t="n"/>
      <c r="O190" s="28" t="n"/>
      <c r="P190" s="40" t="n"/>
      <c r="Q190" s="40">
        <f>IF(AND(P190&lt;&gt;"",P190&gt;0),P190*12*0.04,"")</f>
        <v/>
      </c>
      <c r="R190" s="28" t="n"/>
      <c r="S190" s="39" t="n"/>
      <c r="T190" s="28" t="n"/>
    </row>
    <row r="191">
      <c r="A191" s="125" t="n">
        <v>184</v>
      </c>
      <c r="B191" s="32" t="n"/>
      <c r="C191" s="32" t="n"/>
      <c r="D191" s="41" t="n"/>
      <c r="E191" s="32" t="n"/>
      <c r="F191" s="32" t="n"/>
      <c r="G191" s="32" t="n"/>
      <c r="H191" s="32" t="n"/>
      <c r="I191" s="32" t="n"/>
      <c r="J191" s="32" t="n"/>
      <c r="K191" s="32" t="n"/>
      <c r="L191" s="32" t="n"/>
      <c r="M191" s="32" t="n"/>
      <c r="N191" s="32" t="n"/>
      <c r="O191" s="32" t="n"/>
      <c r="P191" s="42" t="n"/>
      <c r="Q191" s="42">
        <f>IF(AND(P191&lt;&gt;"",P191&gt;0),P191*12*0.04,"")</f>
        <v/>
      </c>
      <c r="R191" s="32" t="n"/>
      <c r="S191" s="41" t="n"/>
      <c r="T191" s="32" t="n"/>
    </row>
    <row r="192">
      <c r="A192" s="123" t="n">
        <v>185</v>
      </c>
      <c r="B192" s="28" t="n"/>
      <c r="C192" s="28" t="n"/>
      <c r="D192" s="39" t="n"/>
      <c r="E192" s="28" t="n"/>
      <c r="F192" s="28" t="n"/>
      <c r="G192" s="28" t="n"/>
      <c r="H192" s="28" t="n"/>
      <c r="I192" s="28" t="n"/>
      <c r="J192" s="28" t="n"/>
      <c r="K192" s="28" t="n"/>
      <c r="L192" s="28" t="n"/>
      <c r="M192" s="28" t="n"/>
      <c r="N192" s="28" t="n"/>
      <c r="O192" s="28" t="n"/>
      <c r="P192" s="40" t="n"/>
      <c r="Q192" s="40">
        <f>IF(AND(P192&lt;&gt;"",P192&gt;0),P192*12*0.04,"")</f>
        <v/>
      </c>
      <c r="R192" s="28" t="n"/>
      <c r="S192" s="39" t="n"/>
      <c r="T192" s="28" t="n"/>
    </row>
    <row r="193">
      <c r="A193" s="125" t="n">
        <v>186</v>
      </c>
      <c r="B193" s="32" t="n"/>
      <c r="C193" s="32" t="n"/>
      <c r="D193" s="41" t="n"/>
      <c r="E193" s="32" t="n"/>
      <c r="F193" s="32" t="n"/>
      <c r="G193" s="32" t="n"/>
      <c r="H193" s="32" t="n"/>
      <c r="I193" s="32" t="n"/>
      <c r="J193" s="32" t="n"/>
      <c r="K193" s="32" t="n"/>
      <c r="L193" s="32" t="n"/>
      <c r="M193" s="32" t="n"/>
      <c r="N193" s="32" t="n"/>
      <c r="O193" s="32" t="n"/>
      <c r="P193" s="42" t="n"/>
      <c r="Q193" s="42">
        <f>IF(AND(P193&lt;&gt;"",P193&gt;0),P193*12*0.04,"")</f>
        <v/>
      </c>
      <c r="R193" s="32" t="n"/>
      <c r="S193" s="41" t="n"/>
      <c r="T193" s="32" t="n"/>
    </row>
    <row r="194">
      <c r="A194" s="123" t="n">
        <v>187</v>
      </c>
      <c r="B194" s="28" t="n"/>
      <c r="C194" s="28" t="n"/>
      <c r="D194" s="39" t="n"/>
      <c r="E194" s="28" t="n"/>
      <c r="F194" s="28" t="n"/>
      <c r="G194" s="28" t="n"/>
      <c r="H194" s="28" t="n"/>
      <c r="I194" s="28" t="n"/>
      <c r="J194" s="28" t="n"/>
      <c r="K194" s="28" t="n"/>
      <c r="L194" s="28" t="n"/>
      <c r="M194" s="28" t="n"/>
      <c r="N194" s="28" t="n"/>
      <c r="O194" s="28" t="n"/>
      <c r="P194" s="40" t="n"/>
      <c r="Q194" s="40">
        <f>IF(AND(P194&lt;&gt;"",P194&gt;0),P194*12*0.04,"")</f>
        <v/>
      </c>
      <c r="R194" s="28" t="n"/>
      <c r="S194" s="39" t="n"/>
      <c r="T194" s="28" t="n"/>
    </row>
    <row r="195">
      <c r="A195" s="125" t="n">
        <v>188</v>
      </c>
      <c r="B195" s="32" t="n"/>
      <c r="C195" s="32" t="n"/>
      <c r="D195" s="41" t="n"/>
      <c r="E195" s="32" t="n"/>
      <c r="F195" s="32" t="n"/>
      <c r="G195" s="32" t="n"/>
      <c r="H195" s="32" t="n"/>
      <c r="I195" s="32" t="n"/>
      <c r="J195" s="32" t="n"/>
      <c r="K195" s="32" t="n"/>
      <c r="L195" s="32" t="n"/>
      <c r="M195" s="32" t="n"/>
      <c r="N195" s="32" t="n"/>
      <c r="O195" s="32" t="n"/>
      <c r="P195" s="42" t="n"/>
      <c r="Q195" s="42">
        <f>IF(AND(P195&lt;&gt;"",P195&gt;0),P195*12*0.04,"")</f>
        <v/>
      </c>
      <c r="R195" s="32" t="n"/>
      <c r="S195" s="41" t="n"/>
      <c r="T195" s="32" t="n"/>
    </row>
    <row r="196">
      <c r="A196" s="123" t="n">
        <v>189</v>
      </c>
      <c r="B196" s="28" t="n"/>
      <c r="C196" s="28" t="n"/>
      <c r="D196" s="39" t="n"/>
      <c r="E196" s="28" t="n"/>
      <c r="F196" s="28" t="n"/>
      <c r="G196" s="28" t="n"/>
      <c r="H196" s="28" t="n"/>
      <c r="I196" s="28" t="n"/>
      <c r="J196" s="28" t="n"/>
      <c r="K196" s="28" t="n"/>
      <c r="L196" s="28" t="n"/>
      <c r="M196" s="28" t="n"/>
      <c r="N196" s="28" t="n"/>
      <c r="O196" s="28" t="n"/>
      <c r="P196" s="40" t="n"/>
      <c r="Q196" s="40">
        <f>IF(AND(P196&lt;&gt;"",P196&gt;0),P196*12*0.04,"")</f>
        <v/>
      </c>
      <c r="R196" s="28" t="n"/>
      <c r="S196" s="39" t="n"/>
      <c r="T196" s="28" t="n"/>
    </row>
    <row r="197">
      <c r="A197" s="125" t="n">
        <v>190</v>
      </c>
      <c r="B197" s="32" t="n"/>
      <c r="C197" s="32" t="n"/>
      <c r="D197" s="41" t="n"/>
      <c r="E197" s="32" t="n"/>
      <c r="F197" s="32" t="n"/>
      <c r="G197" s="32" t="n"/>
      <c r="H197" s="32" t="n"/>
      <c r="I197" s="32" t="n"/>
      <c r="J197" s="32" t="n"/>
      <c r="K197" s="32" t="n"/>
      <c r="L197" s="32" t="n"/>
      <c r="M197" s="32" t="n"/>
      <c r="N197" s="32" t="n"/>
      <c r="O197" s="32" t="n"/>
      <c r="P197" s="42" t="n"/>
      <c r="Q197" s="42">
        <f>IF(AND(P197&lt;&gt;"",P197&gt;0),P197*12*0.04,"")</f>
        <v/>
      </c>
      <c r="R197" s="32" t="n"/>
      <c r="S197" s="41" t="n"/>
      <c r="T197" s="32" t="n"/>
    </row>
    <row r="198">
      <c r="A198" s="123" t="n">
        <v>191</v>
      </c>
      <c r="B198" s="28" t="n"/>
      <c r="C198" s="28" t="n"/>
      <c r="D198" s="39" t="n"/>
      <c r="E198" s="28" t="n"/>
      <c r="F198" s="28" t="n"/>
      <c r="G198" s="28" t="n"/>
      <c r="H198" s="28" t="n"/>
      <c r="I198" s="28" t="n"/>
      <c r="J198" s="28" t="n"/>
      <c r="K198" s="28" t="n"/>
      <c r="L198" s="28" t="n"/>
      <c r="M198" s="28" t="n"/>
      <c r="N198" s="28" t="n"/>
      <c r="O198" s="28" t="n"/>
      <c r="P198" s="40" t="n"/>
      <c r="Q198" s="40">
        <f>IF(AND(P198&lt;&gt;"",P198&gt;0),P198*12*0.04,"")</f>
        <v/>
      </c>
      <c r="R198" s="28" t="n"/>
      <c r="S198" s="39" t="n"/>
      <c r="T198" s="28" t="n"/>
    </row>
    <row r="199">
      <c r="A199" s="125" t="n">
        <v>192</v>
      </c>
      <c r="B199" s="32" t="n"/>
      <c r="C199" s="32" t="n"/>
      <c r="D199" s="41" t="n"/>
      <c r="E199" s="32" t="n"/>
      <c r="F199" s="32" t="n"/>
      <c r="G199" s="32" t="n"/>
      <c r="H199" s="32" t="n"/>
      <c r="I199" s="32" t="n"/>
      <c r="J199" s="32" t="n"/>
      <c r="K199" s="32" t="n"/>
      <c r="L199" s="32" t="n"/>
      <c r="M199" s="32" t="n"/>
      <c r="N199" s="32" t="n"/>
      <c r="O199" s="32" t="n"/>
      <c r="P199" s="42" t="n"/>
      <c r="Q199" s="42">
        <f>IF(AND(P199&lt;&gt;"",P199&gt;0),P199*12*0.04,"")</f>
        <v/>
      </c>
      <c r="R199" s="32" t="n"/>
      <c r="S199" s="41" t="n"/>
      <c r="T199" s="32" t="n"/>
    </row>
    <row r="200">
      <c r="A200" s="123" t="n">
        <v>193</v>
      </c>
      <c r="B200" s="28" t="n"/>
      <c r="C200" s="28" t="n"/>
      <c r="D200" s="39" t="n"/>
      <c r="E200" s="28" t="n"/>
      <c r="F200" s="28" t="n"/>
      <c r="G200" s="28" t="n"/>
      <c r="H200" s="28" t="n"/>
      <c r="I200" s="28" t="n"/>
      <c r="J200" s="28" t="n"/>
      <c r="K200" s="28" t="n"/>
      <c r="L200" s="28" t="n"/>
      <c r="M200" s="28" t="n"/>
      <c r="N200" s="28" t="n"/>
      <c r="O200" s="28" t="n"/>
      <c r="P200" s="40" t="n"/>
      <c r="Q200" s="40">
        <f>IF(AND(P200&lt;&gt;"",P200&gt;0),P200*12*0.04,"")</f>
        <v/>
      </c>
      <c r="R200" s="28" t="n"/>
      <c r="S200" s="39" t="n"/>
      <c r="T200" s="28" t="n"/>
    </row>
    <row r="201">
      <c r="A201" s="125" t="n">
        <v>194</v>
      </c>
      <c r="B201" s="32" t="n"/>
      <c r="C201" s="32" t="n"/>
      <c r="D201" s="41" t="n"/>
      <c r="E201" s="32" t="n"/>
      <c r="F201" s="32" t="n"/>
      <c r="G201" s="32" t="n"/>
      <c r="H201" s="32" t="n"/>
      <c r="I201" s="32" t="n"/>
      <c r="J201" s="32" t="n"/>
      <c r="K201" s="32" t="n"/>
      <c r="L201" s="32" t="n"/>
      <c r="M201" s="32" t="n"/>
      <c r="N201" s="32" t="n"/>
      <c r="O201" s="32" t="n"/>
      <c r="P201" s="42" t="n"/>
      <c r="Q201" s="42">
        <f>IF(AND(P201&lt;&gt;"",P201&gt;0),P201*12*0.04,"")</f>
        <v/>
      </c>
      <c r="R201" s="32" t="n"/>
      <c r="S201" s="41" t="n"/>
      <c r="T201" s="32" t="n"/>
    </row>
    <row r="202">
      <c r="A202" s="123" t="n">
        <v>195</v>
      </c>
      <c r="B202" s="28" t="n"/>
      <c r="C202" s="28" t="n"/>
      <c r="D202" s="39" t="n"/>
      <c r="E202" s="28" t="n"/>
      <c r="F202" s="28" t="n"/>
      <c r="G202" s="28" t="n"/>
      <c r="H202" s="28" t="n"/>
      <c r="I202" s="28" t="n"/>
      <c r="J202" s="28" t="n"/>
      <c r="K202" s="28" t="n"/>
      <c r="L202" s="28" t="n"/>
      <c r="M202" s="28" t="n"/>
      <c r="N202" s="28" t="n"/>
      <c r="O202" s="28" t="n"/>
      <c r="P202" s="40" t="n"/>
      <c r="Q202" s="40">
        <f>IF(AND(P202&lt;&gt;"",P202&gt;0),P202*12*0.04,"")</f>
        <v/>
      </c>
      <c r="R202" s="28" t="n"/>
      <c r="S202" s="39" t="n"/>
      <c r="T202" s="28" t="n"/>
    </row>
    <row r="203">
      <c r="A203" s="125" t="n">
        <v>196</v>
      </c>
      <c r="B203" s="32" t="n"/>
      <c r="C203" s="32" t="n"/>
      <c r="D203" s="41" t="n"/>
      <c r="E203" s="32" t="n"/>
      <c r="F203" s="32" t="n"/>
      <c r="G203" s="32" t="n"/>
      <c r="H203" s="32" t="n"/>
      <c r="I203" s="32" t="n"/>
      <c r="J203" s="32" t="n"/>
      <c r="K203" s="32" t="n"/>
      <c r="L203" s="32" t="n"/>
      <c r="M203" s="32" t="n"/>
      <c r="N203" s="32" t="n"/>
      <c r="O203" s="32" t="n"/>
      <c r="P203" s="42" t="n"/>
      <c r="Q203" s="42">
        <f>IF(AND(P203&lt;&gt;"",P203&gt;0),P203*12*0.04,"")</f>
        <v/>
      </c>
      <c r="R203" s="32" t="n"/>
      <c r="S203" s="41" t="n"/>
      <c r="T203" s="32" t="n"/>
    </row>
    <row r="204">
      <c r="A204" s="123" t="n">
        <v>197</v>
      </c>
      <c r="B204" s="28" t="n"/>
      <c r="C204" s="28" t="n"/>
      <c r="D204" s="39" t="n"/>
      <c r="E204" s="28" t="n"/>
      <c r="F204" s="28" t="n"/>
      <c r="G204" s="28" t="n"/>
      <c r="H204" s="28" t="n"/>
      <c r="I204" s="28" t="n"/>
      <c r="J204" s="28" t="n"/>
      <c r="K204" s="28" t="n"/>
      <c r="L204" s="28" t="n"/>
      <c r="M204" s="28" t="n"/>
      <c r="N204" s="28" t="n"/>
      <c r="O204" s="28" t="n"/>
      <c r="P204" s="40" t="n"/>
      <c r="Q204" s="40">
        <f>IF(AND(P204&lt;&gt;"",P204&gt;0),P204*12*0.04,"")</f>
        <v/>
      </c>
      <c r="R204" s="28" t="n"/>
      <c r="S204" s="39" t="n"/>
      <c r="T204" s="28" t="n"/>
    </row>
    <row r="205">
      <c r="A205" s="125" t="n">
        <v>198</v>
      </c>
      <c r="B205" s="32" t="n"/>
      <c r="C205" s="32" t="n"/>
      <c r="D205" s="41" t="n"/>
      <c r="E205" s="32" t="n"/>
      <c r="F205" s="32" t="n"/>
      <c r="G205" s="32" t="n"/>
      <c r="H205" s="32" t="n"/>
      <c r="I205" s="32" t="n"/>
      <c r="J205" s="32" t="n"/>
      <c r="K205" s="32" t="n"/>
      <c r="L205" s="32" t="n"/>
      <c r="M205" s="32" t="n"/>
      <c r="N205" s="32" t="n"/>
      <c r="O205" s="32" t="n"/>
      <c r="P205" s="42" t="n"/>
      <c r="Q205" s="42">
        <f>IF(AND(P205&lt;&gt;"",P205&gt;0),P205*12*0.04,"")</f>
        <v/>
      </c>
      <c r="R205" s="32" t="n"/>
      <c r="S205" s="41" t="n"/>
      <c r="T205" s="32" t="n"/>
    </row>
    <row r="206">
      <c r="A206" s="123" t="n">
        <v>199</v>
      </c>
      <c r="B206" s="28" t="n"/>
      <c r="C206" s="28" t="n"/>
      <c r="D206" s="39" t="n"/>
      <c r="E206" s="28" t="n"/>
      <c r="F206" s="28" t="n"/>
      <c r="G206" s="28" t="n"/>
      <c r="H206" s="28" t="n"/>
      <c r="I206" s="28" t="n"/>
      <c r="J206" s="28" t="n"/>
      <c r="K206" s="28" t="n"/>
      <c r="L206" s="28" t="n"/>
      <c r="M206" s="28" t="n"/>
      <c r="N206" s="28" t="n"/>
      <c r="O206" s="28" t="n"/>
      <c r="P206" s="40" t="n"/>
      <c r="Q206" s="40">
        <f>IF(AND(P206&lt;&gt;"",P206&gt;0),P206*12*0.04,"")</f>
        <v/>
      </c>
      <c r="R206" s="28" t="n"/>
      <c r="S206" s="39" t="n"/>
      <c r="T206" s="28" t="n"/>
    </row>
    <row r="207">
      <c r="A207" s="125" t="n">
        <v>200</v>
      </c>
      <c r="B207" s="32" t="n"/>
      <c r="C207" s="32" t="n"/>
      <c r="D207" s="41" t="n"/>
      <c r="E207" s="32" t="n"/>
      <c r="F207" s="32" t="n"/>
      <c r="G207" s="32" t="n"/>
      <c r="H207" s="32" t="n"/>
      <c r="I207" s="32" t="n"/>
      <c r="J207" s="32" t="n"/>
      <c r="K207" s="32" t="n"/>
      <c r="L207" s="32" t="n"/>
      <c r="M207" s="32" t="n"/>
      <c r="N207" s="32" t="n"/>
      <c r="O207" s="32" t="n"/>
      <c r="P207" s="42" t="n"/>
      <c r="Q207" s="42">
        <f>IF(AND(P207&lt;&gt;"",P207&gt;0),P207*12*0.04,"")</f>
        <v/>
      </c>
      <c r="R207" s="32" t="n"/>
      <c r="S207" s="41" t="n"/>
      <c r="T207" s="32" t="n"/>
    </row>
  </sheetData>
  <autoFilter ref="A7:T7"/>
  <mergeCells count="14">
    <mergeCell ref="A4:B4"/>
    <mergeCell ref="G4:H4"/>
    <mergeCell ref="P4:Q4"/>
    <mergeCell ref="J4:K4"/>
    <mergeCell ref="J5:K5"/>
    <mergeCell ref="D5:E5"/>
    <mergeCell ref="A5:B5"/>
    <mergeCell ref="G5:H5"/>
    <mergeCell ref="A2:Q2"/>
    <mergeCell ref="D4:E4"/>
    <mergeCell ref="M5:N5"/>
    <mergeCell ref="P5:Q5"/>
    <mergeCell ref="M4:N4"/>
    <mergeCell ref="A1:Q1"/>
  </mergeCells>
  <conditionalFormatting sqref="L8:L207">
    <cfRule type="cellIs" priority="1" operator="equal" dxfId="2">
      <formula>"Confirmed"</formula>
    </cfRule>
    <cfRule type="cellIs" priority="2" operator="equal" dxfId="1">
      <formula>"Unconfirmed"</formula>
    </cfRule>
    <cfRule type="cellIs" priority="3" operator="equal" dxfId="0">
      <formula>"No Show"</formula>
    </cfRule>
    <cfRule type="cellIs" priority="4" operator="equal" dxfId="4">
      <formula>"Cancelled"</formula>
    </cfRule>
  </conditionalFormatting>
  <conditionalFormatting sqref="N8:N207">
    <cfRule type="cellIs" priority="5" operator="equal" dxfId="2">
      <formula>"Yes"</formula>
    </cfRule>
    <cfRule type="cellIs" priority="6" operator="equal" dxfId="0">
      <formula>"No"</formula>
    </cfRule>
  </conditionalFormatting>
  <dataValidations count="6">
    <dataValidation sqref="F8:F207" showDropDown="0" showInputMessage="0" showErrorMessage="0" allowBlank="1" type="list">
      <formula1>"15,30,45,60,90"</formula1>
    </dataValidation>
    <dataValidation sqref="G8:G207" showDropDown="0" showInputMessage="0" showErrorMessage="0" allowBlank="1" type="list">
      <formula1>"Initial Consult,Plan Review,Enrollment,Annual Review,Retention,Other"</formula1>
    </dataValidation>
    <dataValidation sqref="H8:H207" showDropDown="0" showInputMessage="0" showErrorMessage="0" allowBlank="1" type="list">
      <formula1>"Phone,Video,In-Person,Home Visit"</formula1>
    </dataValidation>
    <dataValidation sqref="L8:L207" showDropDown="0" showInputMessage="0" showErrorMessage="0" allowBlank="1" type="list">
      <formula1>"Unconfirmed,Confirmed,Rescheduled,Cancelled,No Show"</formula1>
    </dataValidation>
    <dataValidation sqref="M8:M207" showDropDown="0" showInputMessage="0" showErrorMessage="0" allowBlank="1" type="list">
      <formula1>"Pending,Completed,No Show,Cancelled,Rescheduled"</formula1>
    </dataValidation>
    <dataValidation sqref="N8:N207" showDropDown="0" showInputMessage="0" showErrorMessage="0" allowBlank="1" type="list">
      <formula1>"Yes,No"</formula1>
    </dataValidation>
  </dataValidations>
  <pageMargins left="0.5" right="0.5" top="0.75" bottom="0.75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T204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20" customWidth="1" min="3" max="3"/>
    <col width="12" customWidth="1" min="4" max="4"/>
    <col width="17" customWidth="1" min="5" max="5"/>
    <col width="8" customWidth="1" min="6" max="6"/>
    <col width="12" customWidth="1" min="7" max="7"/>
    <col width="15" customWidth="1" min="8" max="8"/>
    <col width="16" customWidth="1" min="9" max="9"/>
    <col width="18" customWidth="1" min="10" max="10"/>
    <col width="13" customWidth="1" min="11" max="11"/>
    <col width="16" customWidth="1" min="12" max="12"/>
    <col width="22" customWidth="1" min="13" max="13"/>
    <col width="18" customWidth="1" min="14" max="14"/>
    <col width="12" customWidth="1" min="15" max="15"/>
    <col width="14" customWidth="1" min="16" max="16"/>
    <col width="12" customWidth="1" min="17" max="17"/>
    <col width="20" customWidth="1" min="18" max="18"/>
    <col width="14" customWidth="1" min="19" max="19"/>
    <col width="25" customWidth="1" min="20" max="20"/>
  </cols>
  <sheetData>
    <row r="1">
      <c r="A1" s="12" t="inlineStr">
        <is>
          <t>📝 APPLICATION TRACKER</t>
        </is>
      </c>
    </row>
    <row r="2">
      <c r="A2" s="23" t="inlineStr">
        <is>
          <t>Track every submitted application from pending through issued or declined.</t>
        </is>
      </c>
    </row>
    <row r="4">
      <c r="A4" s="118" t="inlineStr">
        <is>
          <t>#</t>
        </is>
      </c>
      <c r="B4" s="118" t="inlineStr">
        <is>
          <t>Submit Date</t>
        </is>
      </c>
      <c r="C4" s="118" t="inlineStr">
        <is>
          <t>Client Name</t>
        </is>
      </c>
      <c r="D4" s="118" t="inlineStr">
        <is>
          <t>DOB</t>
        </is>
      </c>
      <c r="E4" s="118" t="inlineStr">
        <is>
          <t>Medicare #</t>
        </is>
      </c>
      <c r="F4" s="118" t="inlineStr">
        <is>
          <t>State</t>
        </is>
      </c>
      <c r="G4" s="118" t="inlineStr">
        <is>
          <t>County</t>
        </is>
      </c>
      <c r="H4" s="118" t="inlineStr">
        <is>
          <t>Plan Type</t>
        </is>
      </c>
      <c r="I4" s="118" t="inlineStr">
        <is>
          <t>Carrier</t>
        </is>
      </c>
      <c r="J4" s="118" t="inlineStr">
        <is>
          <t>Plan Name</t>
        </is>
      </c>
      <c r="K4" s="118" t="inlineStr">
        <is>
          <t>Effective Date</t>
        </is>
      </c>
      <c r="L4" s="118" t="inlineStr">
        <is>
          <t>Enrollment Type</t>
        </is>
      </c>
      <c r="M4" s="118" t="inlineStr">
        <is>
          <t>SEP Reason</t>
        </is>
      </c>
      <c r="N4" s="118" t="inlineStr">
        <is>
          <t>App Method</t>
        </is>
      </c>
      <c r="O4" s="118" t="inlineStr">
        <is>
          <t>SOA on File</t>
        </is>
      </c>
      <c r="P4" s="118" t="inlineStr">
        <is>
          <t>Status</t>
        </is>
      </c>
      <c r="Q4" s="118" t="inlineStr">
        <is>
          <t>Issue Date</t>
        </is>
      </c>
      <c r="R4" s="118" t="inlineStr">
        <is>
          <t>Decline Reason</t>
        </is>
      </c>
      <c r="S4" s="118" t="inlineStr">
        <is>
          <t>Agent</t>
        </is>
      </c>
      <c r="T4" s="118" t="inlineStr">
        <is>
          <t>Notes</t>
        </is>
      </c>
    </row>
    <row r="5">
      <c r="A5" s="123" t="n">
        <v>1</v>
      </c>
      <c r="B5" s="39" t="n">
        <v>46071</v>
      </c>
      <c r="C5" s="28" t="inlineStr">
        <is>
          <t>Lillian Davis</t>
        </is>
      </c>
      <c r="D5" s="39" t="n">
        <v>19782</v>
      </c>
      <c r="E5" s="28" t="inlineStr">
        <is>
          <t>JAF-76574-384</t>
        </is>
      </c>
      <c r="F5" s="28" t="inlineStr">
        <is>
          <t>CO</t>
        </is>
      </c>
      <c r="G5" s="28" t="inlineStr">
        <is>
          <t>Broward</t>
        </is>
      </c>
      <c r="H5" s="28" t="inlineStr">
        <is>
          <t>DSNP</t>
        </is>
      </c>
      <c r="I5" s="28" t="inlineStr">
        <is>
          <t>UnitedHealthcare</t>
        </is>
      </c>
      <c r="J5" s="28" t="inlineStr">
        <is>
          <t>AARP MedicareComplete</t>
        </is>
      </c>
      <c r="K5" s="39" t="n">
        <v>46357</v>
      </c>
      <c r="L5" s="28" t="inlineStr">
        <is>
          <t>New Enrollment</t>
        </is>
      </c>
      <c r="M5" s="28" t="inlineStr">
        <is>
          <t>N/A</t>
        </is>
      </c>
      <c r="N5" s="28" t="inlineStr">
        <is>
          <t>Online - Agent Portal</t>
        </is>
      </c>
      <c r="O5" s="28" t="inlineStr">
        <is>
          <t>Yes</t>
        </is>
      </c>
      <c r="P5" s="28" t="inlineStr">
        <is>
          <t>Issued</t>
        </is>
      </c>
      <c r="Q5" s="39" t="n">
        <v>46077</v>
      </c>
      <c r="R5" s="28" t="inlineStr"/>
      <c r="S5" s="28" t="inlineStr">
        <is>
          <t>Sarah Mitchell</t>
        </is>
      </c>
      <c r="T5" s="28" t="inlineStr">
        <is>
          <t>Telephonic enrollment recorded.</t>
        </is>
      </c>
    </row>
    <row r="6">
      <c r="A6" s="125" t="n">
        <v>2</v>
      </c>
      <c r="B6" s="41" t="n">
        <v>46089</v>
      </c>
      <c r="C6" s="32" t="inlineStr">
        <is>
          <t>Evelyn Miller</t>
        </is>
      </c>
      <c r="D6" s="41" t="n">
        <v>19509</v>
      </c>
      <c r="E6" s="32" t="inlineStr">
        <is>
          <t>NFN-64432-786</t>
        </is>
      </c>
      <c r="F6" s="32" t="inlineStr">
        <is>
          <t>NC</t>
        </is>
      </c>
      <c r="G6" s="32" t="inlineStr">
        <is>
          <t>Alameda</t>
        </is>
      </c>
      <c r="H6" s="32" t="inlineStr">
        <is>
          <t>PDP</t>
        </is>
      </c>
      <c r="I6" s="32" t="inlineStr">
        <is>
          <t>Devoted Health</t>
        </is>
      </c>
      <c r="J6" s="32" t="inlineStr">
        <is>
          <t>Devoted Value</t>
        </is>
      </c>
      <c r="K6" s="41" t="n">
        <v>46174</v>
      </c>
      <c r="L6" s="32" t="inlineStr">
        <is>
          <t>OEP</t>
        </is>
      </c>
      <c r="M6" s="32" t="inlineStr">
        <is>
          <t>N/A</t>
        </is>
      </c>
      <c r="N6" s="32" t="inlineStr">
        <is>
          <t>E-App</t>
        </is>
      </c>
      <c r="O6" s="32" t="inlineStr">
        <is>
          <t>Yes</t>
        </is>
      </c>
      <c r="P6" s="32" t="inlineStr">
        <is>
          <t>Issued</t>
        </is>
      </c>
      <c r="Q6" s="41" t="n">
        <v>46091</v>
      </c>
      <c r="R6" s="32" t="inlineStr"/>
      <c r="S6" s="32" t="inlineStr">
        <is>
          <t>Sarah Mitchell</t>
        </is>
      </c>
      <c r="T6" s="32" t="inlineStr"/>
    </row>
    <row r="7">
      <c r="A7" s="123" t="n">
        <v>3</v>
      </c>
      <c r="B7" s="39" t="n">
        <v>46042</v>
      </c>
      <c r="C7" s="28" t="inlineStr">
        <is>
          <t>Hazel White</t>
        </is>
      </c>
      <c r="D7" s="39" t="n">
        <v>19204</v>
      </c>
      <c r="E7" s="28" t="inlineStr">
        <is>
          <t>UUJ-77543-470</t>
        </is>
      </c>
      <c r="F7" s="28" t="inlineStr">
        <is>
          <t>PA</t>
        </is>
      </c>
      <c r="G7" s="28" t="inlineStr">
        <is>
          <t>Riverside</t>
        </is>
      </c>
      <c r="H7" s="28" t="inlineStr">
        <is>
          <t>Medigap Plan G</t>
        </is>
      </c>
      <c r="I7" s="28" t="inlineStr">
        <is>
          <t>Aetna</t>
        </is>
      </c>
      <c r="J7" s="28" t="inlineStr">
        <is>
          <t>Aetna Medicare Eagle Plan</t>
        </is>
      </c>
      <c r="K7" s="39" t="n">
        <v>46327</v>
      </c>
      <c r="L7" s="28" t="inlineStr">
        <is>
          <t>OEP</t>
        </is>
      </c>
      <c r="M7" s="28" t="inlineStr">
        <is>
          <t>N/A</t>
        </is>
      </c>
      <c r="N7" s="28" t="inlineStr">
        <is>
          <t>Paper Application</t>
        </is>
      </c>
      <c r="O7" s="28" t="inlineStr">
        <is>
          <t>Yes</t>
        </is>
      </c>
      <c r="P7" s="28" t="inlineStr">
        <is>
          <t>Issued</t>
        </is>
      </c>
      <c r="Q7" s="39" t="n">
        <v>46045</v>
      </c>
      <c r="R7" s="28" t="inlineStr"/>
      <c r="S7" s="28" t="inlineStr">
        <is>
          <t>Sarah Mitchell</t>
        </is>
      </c>
      <c r="T7" s="28" t="inlineStr">
        <is>
          <t>SOA on file.</t>
        </is>
      </c>
    </row>
    <row r="8">
      <c r="A8" s="125" t="n">
        <v>4</v>
      </c>
      <c r="B8" s="41" t="n">
        <v>46016</v>
      </c>
      <c r="C8" s="32" t="inlineStr">
        <is>
          <t>Thelma Brown</t>
        </is>
      </c>
      <c r="D8" s="41" t="n">
        <v>20278</v>
      </c>
      <c r="E8" s="32" t="inlineStr">
        <is>
          <t>TFT-25889-961</t>
        </is>
      </c>
      <c r="F8" s="32" t="inlineStr">
        <is>
          <t>MI</t>
        </is>
      </c>
      <c r="G8" s="32" t="inlineStr">
        <is>
          <t>Maricopa</t>
        </is>
      </c>
      <c r="H8" s="32" t="inlineStr">
        <is>
          <t>MA-Only</t>
        </is>
      </c>
      <c r="I8" s="32" t="inlineStr">
        <is>
          <t>Humana</t>
        </is>
      </c>
      <c r="J8" s="32" t="inlineStr">
        <is>
          <t>Humana Gold H5619</t>
        </is>
      </c>
      <c r="K8" s="41" t="n">
        <v>46082</v>
      </c>
      <c r="L8" s="32" t="inlineStr">
        <is>
          <t>SEP</t>
        </is>
      </c>
      <c r="M8" s="32" t="inlineStr">
        <is>
          <t>Lost Medicaid</t>
        </is>
      </c>
      <c r="N8" s="32" t="inlineStr">
        <is>
          <t>Phone - Telephonic</t>
        </is>
      </c>
      <c r="O8" s="32" t="inlineStr">
        <is>
          <t>Yes</t>
        </is>
      </c>
      <c r="P8" s="32" t="inlineStr">
        <is>
          <t>Issued</t>
        </is>
      </c>
      <c r="Q8" s="41" t="n">
        <v>46020</v>
      </c>
      <c r="R8" s="32" t="inlineStr"/>
      <c r="S8" s="32" t="inlineStr">
        <is>
          <t>Sarah Mitchell</t>
        </is>
      </c>
      <c r="T8" s="32" t="inlineStr">
        <is>
          <t>SOA on file.</t>
        </is>
      </c>
    </row>
    <row r="9">
      <c r="A9" s="123" t="n">
        <v>5</v>
      </c>
      <c r="B9" s="39" t="n">
        <v>46166</v>
      </c>
      <c r="C9" s="28" t="inlineStr">
        <is>
          <t>Arthur Murphy</t>
        </is>
      </c>
      <c r="D9" s="39" t="n">
        <v>22145</v>
      </c>
      <c r="E9" s="28" t="inlineStr">
        <is>
          <t>TWQ-49835-873</t>
        </is>
      </c>
      <c r="F9" s="28" t="inlineStr">
        <is>
          <t>NC</t>
        </is>
      </c>
      <c r="G9" s="28" t="inlineStr">
        <is>
          <t>Orange</t>
        </is>
      </c>
      <c r="H9" s="28" t="inlineStr">
        <is>
          <t>Medigap Plan N</t>
        </is>
      </c>
      <c r="I9" s="28" t="inlineStr">
        <is>
          <t>Aetna</t>
        </is>
      </c>
      <c r="J9" s="28" t="inlineStr">
        <is>
          <t>Aetna SilverScript</t>
        </is>
      </c>
      <c r="K9" s="39" t="n">
        <v>46357</v>
      </c>
      <c r="L9" s="28" t="inlineStr">
        <is>
          <t>New Enrollment</t>
        </is>
      </c>
      <c r="M9" s="28" t="inlineStr">
        <is>
          <t>N/A</t>
        </is>
      </c>
      <c r="N9" s="28" t="inlineStr">
        <is>
          <t>Online - Agent Portal</t>
        </is>
      </c>
      <c r="O9" s="28" t="inlineStr">
        <is>
          <t>Yes</t>
        </is>
      </c>
      <c r="P9" s="28" t="inlineStr">
        <is>
          <t>Issued</t>
        </is>
      </c>
      <c r="Q9" s="39" t="n">
        <v>46171</v>
      </c>
      <c r="R9" s="28" t="inlineStr"/>
      <c r="S9" s="28" t="inlineStr">
        <is>
          <t>Sarah Mitchell</t>
        </is>
      </c>
      <c r="T9" s="28" t="inlineStr">
        <is>
          <t>SOA on file.</t>
        </is>
      </c>
    </row>
    <row r="10">
      <c r="A10" s="125" t="n">
        <v>6</v>
      </c>
      <c r="B10" s="41" t="n">
        <v>46085</v>
      </c>
      <c r="C10" s="32" t="inlineStr">
        <is>
          <t>Henry Young</t>
        </is>
      </c>
      <c r="D10" s="41" t="n">
        <v>21230</v>
      </c>
      <c r="E10" s="32" t="inlineStr">
        <is>
          <t>VSH-87669-294</t>
        </is>
      </c>
      <c r="F10" s="32" t="inlineStr">
        <is>
          <t>TX</t>
        </is>
      </c>
      <c r="G10" s="32" t="inlineStr">
        <is>
          <t>Hillsborough</t>
        </is>
      </c>
      <c r="H10" s="32" t="inlineStr">
        <is>
          <t>Medigap Plan N</t>
        </is>
      </c>
      <c r="I10" s="32" t="inlineStr">
        <is>
          <t>Molina</t>
        </is>
      </c>
      <c r="J10" s="32" t="inlineStr">
        <is>
          <t>Molina Value Plus</t>
        </is>
      </c>
      <c r="K10" s="41" t="n">
        <v>46296</v>
      </c>
      <c r="L10" s="32" t="inlineStr">
        <is>
          <t>Plan Change</t>
        </is>
      </c>
      <c r="M10" s="32" t="inlineStr">
        <is>
          <t>N/A</t>
        </is>
      </c>
      <c r="N10" s="32" t="inlineStr">
        <is>
          <t>Online - Agent Portal</t>
        </is>
      </c>
      <c r="O10" s="32" t="inlineStr">
        <is>
          <t>Yes</t>
        </is>
      </c>
      <c r="P10" s="32" t="inlineStr">
        <is>
          <t>Issued</t>
        </is>
      </c>
      <c r="Q10" s="41" t="n">
        <v>46087</v>
      </c>
      <c r="R10" s="32" t="inlineStr"/>
      <c r="S10" s="32" t="inlineStr">
        <is>
          <t>Sarah Mitchell</t>
        </is>
      </c>
      <c r="T10" s="32" t="inlineStr">
        <is>
          <t>Paper app mailed.</t>
        </is>
      </c>
    </row>
    <row r="11">
      <c r="A11" s="123" t="n">
        <v>7</v>
      </c>
      <c r="B11" s="39" t="n">
        <v>46130</v>
      </c>
      <c r="C11" s="28" t="inlineStr">
        <is>
          <t>Marie Green</t>
        </is>
      </c>
      <c r="D11" s="39" t="n">
        <v>21325</v>
      </c>
      <c r="E11" s="28" t="inlineStr">
        <is>
          <t>QSS-47570-160</t>
        </is>
      </c>
      <c r="F11" s="28" t="inlineStr">
        <is>
          <t>CO</t>
        </is>
      </c>
      <c r="G11" s="28" t="inlineStr">
        <is>
          <t>Hillsborough</t>
        </is>
      </c>
      <c r="H11" s="28" t="inlineStr">
        <is>
          <t>DSNP</t>
        </is>
      </c>
      <c r="I11" s="28" t="inlineStr">
        <is>
          <t>UnitedHealthcare</t>
        </is>
      </c>
      <c r="J11" s="28" t="inlineStr">
        <is>
          <t>AARP Medicare Supplement Plan G</t>
        </is>
      </c>
      <c r="K11" s="39" t="n">
        <v>46174</v>
      </c>
      <c r="L11" s="28" t="inlineStr">
        <is>
          <t>AEP</t>
        </is>
      </c>
      <c r="M11" s="28" t="inlineStr">
        <is>
          <t>N/A</t>
        </is>
      </c>
      <c r="N11" s="28" t="inlineStr">
        <is>
          <t>Phone - Telephonic</t>
        </is>
      </c>
      <c r="O11" s="28" t="inlineStr">
        <is>
          <t>Yes</t>
        </is>
      </c>
      <c r="P11" s="28" t="inlineStr">
        <is>
          <t>Issued</t>
        </is>
      </c>
      <c r="Q11" s="39" t="n">
        <v>46136</v>
      </c>
      <c r="R11" s="28" t="inlineStr"/>
      <c r="S11" s="28" t="inlineStr">
        <is>
          <t>Sarah Mitchell</t>
        </is>
      </c>
      <c r="T11" s="28" t="inlineStr">
        <is>
          <t>Telephonic enrollment recorded.</t>
        </is>
      </c>
    </row>
    <row r="12">
      <c r="A12" s="125" t="n">
        <v>8</v>
      </c>
      <c r="B12" s="41" t="n">
        <v>46085</v>
      </c>
      <c r="C12" s="32" t="inlineStr">
        <is>
          <t>Carol King</t>
        </is>
      </c>
      <c r="D12" s="41" t="n">
        <v>19055</v>
      </c>
      <c r="E12" s="32" t="inlineStr">
        <is>
          <t>VWB-27868-773</t>
        </is>
      </c>
      <c r="F12" s="32" t="inlineStr">
        <is>
          <t>FL</t>
        </is>
      </c>
      <c r="G12" s="32" t="inlineStr">
        <is>
          <t>Alameda</t>
        </is>
      </c>
      <c r="H12" s="32" t="inlineStr">
        <is>
          <t>MA-Only</t>
        </is>
      </c>
      <c r="I12" s="32" t="inlineStr">
        <is>
          <t>Molina</t>
        </is>
      </c>
      <c r="J12" s="32" t="inlineStr">
        <is>
          <t>Molina Total Care</t>
        </is>
      </c>
      <c r="K12" s="41" t="n">
        <v>46082</v>
      </c>
      <c r="L12" s="32" t="inlineStr">
        <is>
          <t>AEP</t>
        </is>
      </c>
      <c r="M12" s="32" t="inlineStr">
        <is>
          <t>N/A</t>
        </is>
      </c>
      <c r="N12" s="32" t="inlineStr">
        <is>
          <t>Paper Application</t>
        </is>
      </c>
      <c r="O12" s="32" t="inlineStr">
        <is>
          <t>Yes</t>
        </is>
      </c>
      <c r="P12" s="32" t="inlineStr">
        <is>
          <t>Issued</t>
        </is>
      </c>
      <c r="Q12" s="41" t="n">
        <v>46091</v>
      </c>
      <c r="R12" s="32" t="inlineStr"/>
      <c r="S12" s="32" t="inlineStr">
        <is>
          <t>Sarah Mitchell</t>
        </is>
      </c>
      <c r="T12" s="32" t="inlineStr">
        <is>
          <t>Paper app mailed.</t>
        </is>
      </c>
    </row>
    <row r="13">
      <c r="A13" s="123" t="n">
        <v>9</v>
      </c>
      <c r="B13" s="39" t="n">
        <v>46164</v>
      </c>
      <c r="C13" s="28" t="inlineStr">
        <is>
          <t>Mildred Lee</t>
        </is>
      </c>
      <c r="D13" s="39" t="n">
        <v>18004</v>
      </c>
      <c r="E13" s="28" t="inlineStr">
        <is>
          <t>RUZ-59666-108</t>
        </is>
      </c>
      <c r="F13" s="28" t="inlineStr">
        <is>
          <t>WA</t>
        </is>
      </c>
      <c r="G13" s="28" t="inlineStr">
        <is>
          <t>Sacramento</t>
        </is>
      </c>
      <c r="H13" s="28" t="inlineStr">
        <is>
          <t>MA-Only</t>
        </is>
      </c>
      <c r="I13" s="28" t="inlineStr">
        <is>
          <t>Devoted Health</t>
        </is>
      </c>
      <c r="J13" s="28" t="inlineStr">
        <is>
          <t>Devoted Choice</t>
        </is>
      </c>
      <c r="K13" s="39" t="n">
        <v>46143</v>
      </c>
      <c r="L13" s="28" t="inlineStr">
        <is>
          <t>OEP</t>
        </is>
      </c>
      <c r="M13" s="28" t="inlineStr">
        <is>
          <t>N/A</t>
        </is>
      </c>
      <c r="N13" s="28" t="inlineStr">
        <is>
          <t>Online - Agent Portal</t>
        </is>
      </c>
      <c r="O13" s="28" t="inlineStr">
        <is>
          <t>Yes</t>
        </is>
      </c>
      <c r="P13" s="28" t="inlineStr">
        <is>
          <t>Issued</t>
        </is>
      </c>
      <c r="Q13" s="39" t="n">
        <v>46166</v>
      </c>
      <c r="R13" s="28" t="inlineStr"/>
      <c r="S13" s="28" t="inlineStr">
        <is>
          <t>Sarah Mitchell</t>
        </is>
      </c>
      <c r="T13" s="28" t="inlineStr">
        <is>
          <t>Telephonic enrollment recorded.</t>
        </is>
      </c>
    </row>
    <row r="14">
      <c r="A14" s="125" t="n">
        <v>10</v>
      </c>
      <c r="B14" s="41" t="n">
        <v>46101</v>
      </c>
      <c r="C14" s="32" t="inlineStr">
        <is>
          <t>Mildred Davis</t>
        </is>
      </c>
      <c r="D14" s="41" t="n">
        <v>20852</v>
      </c>
      <c r="E14" s="32" t="inlineStr">
        <is>
          <t>UAD-23442-658</t>
        </is>
      </c>
      <c r="F14" s="32" t="inlineStr">
        <is>
          <t>MI</t>
        </is>
      </c>
      <c r="G14" s="32" t="inlineStr">
        <is>
          <t>Clark</t>
        </is>
      </c>
      <c r="H14" s="32" t="inlineStr">
        <is>
          <t>DSNP</t>
        </is>
      </c>
      <c r="I14" s="32" t="inlineStr">
        <is>
          <t>Humana</t>
        </is>
      </c>
      <c r="J14" s="32" t="inlineStr">
        <is>
          <t>Humana Gold H5619</t>
        </is>
      </c>
      <c r="K14" s="41" t="n">
        <v>46054</v>
      </c>
      <c r="L14" s="32" t="inlineStr">
        <is>
          <t>AEP</t>
        </is>
      </c>
      <c r="M14" s="32" t="inlineStr">
        <is>
          <t>N/A</t>
        </is>
      </c>
      <c r="N14" s="32" t="inlineStr">
        <is>
          <t>Online - Agent Portal</t>
        </is>
      </c>
      <c r="O14" s="32" t="inlineStr">
        <is>
          <t>Yes</t>
        </is>
      </c>
      <c r="P14" s="32" t="inlineStr">
        <is>
          <t>Issued</t>
        </is>
      </c>
      <c r="Q14" s="41" t="n">
        <v>46107</v>
      </c>
      <c r="R14" s="32" t="inlineStr"/>
      <c r="S14" s="32" t="inlineStr">
        <is>
          <t>Sarah Mitchell</t>
        </is>
      </c>
      <c r="T14" s="32" t="inlineStr">
        <is>
          <t>Paper app mailed.</t>
        </is>
      </c>
    </row>
    <row r="15">
      <c r="A15" s="123" t="n">
        <v>11</v>
      </c>
      <c r="B15" s="39" t="n">
        <v>46054</v>
      </c>
      <c r="C15" s="28" t="inlineStr">
        <is>
          <t>Margaret Robinson</t>
        </is>
      </c>
      <c r="D15" s="39" t="n">
        <v>19912</v>
      </c>
      <c r="E15" s="28" t="inlineStr">
        <is>
          <t>PBS-44269-936</t>
        </is>
      </c>
      <c r="F15" s="28" t="inlineStr">
        <is>
          <t>WA</t>
        </is>
      </c>
      <c r="G15" s="28" t="inlineStr">
        <is>
          <t>Broward</t>
        </is>
      </c>
      <c r="H15" s="28" t="inlineStr">
        <is>
          <t>MAPD</t>
        </is>
      </c>
      <c r="I15" s="28" t="inlineStr">
        <is>
          <t>Devoted Health</t>
        </is>
      </c>
      <c r="J15" s="28" t="inlineStr">
        <is>
          <t>Devoted Choice</t>
        </is>
      </c>
      <c r="K15" s="39" t="n">
        <v>46357</v>
      </c>
      <c r="L15" s="28" t="inlineStr">
        <is>
          <t>OEP</t>
        </is>
      </c>
      <c r="M15" s="28" t="inlineStr">
        <is>
          <t>N/A</t>
        </is>
      </c>
      <c r="N15" s="28" t="inlineStr">
        <is>
          <t>E-App</t>
        </is>
      </c>
      <c r="O15" s="28" t="inlineStr">
        <is>
          <t>Yes</t>
        </is>
      </c>
      <c r="P15" s="28" t="inlineStr">
        <is>
          <t>Issued</t>
        </is>
      </c>
      <c r="Q15" s="39" t="n">
        <v>46058</v>
      </c>
      <c r="R15" s="28" t="inlineStr"/>
      <c r="S15" s="28" t="inlineStr">
        <is>
          <t>Sarah Mitchell</t>
        </is>
      </c>
      <c r="T15" s="28" t="inlineStr">
        <is>
          <t>Paper app mailed.</t>
        </is>
      </c>
    </row>
    <row r="16">
      <c r="A16" s="125" t="n">
        <v>12</v>
      </c>
      <c r="B16" s="41" t="n">
        <v>46070</v>
      </c>
      <c r="C16" s="32" t="inlineStr">
        <is>
          <t>Harold Torres</t>
        </is>
      </c>
      <c r="D16" s="41" t="n">
        <v>19496</v>
      </c>
      <c r="E16" s="32" t="inlineStr">
        <is>
          <t>DPV-45173-145</t>
        </is>
      </c>
      <c r="F16" s="32" t="inlineStr">
        <is>
          <t>OH</t>
        </is>
      </c>
      <c r="G16" s="32" t="inlineStr">
        <is>
          <t>Pinellas</t>
        </is>
      </c>
      <c r="H16" s="32" t="inlineStr">
        <is>
          <t>Medigap Plan G</t>
        </is>
      </c>
      <c r="I16" s="32" t="inlineStr">
        <is>
          <t>Anthem/BCBS</t>
        </is>
      </c>
      <c r="J16" s="32" t="inlineStr">
        <is>
          <t>Anthem BlueMedicare PPO</t>
        </is>
      </c>
      <c r="K16" s="41" t="n">
        <v>46174</v>
      </c>
      <c r="L16" s="32" t="inlineStr">
        <is>
          <t>New Enrollment</t>
        </is>
      </c>
      <c r="M16" s="32" t="inlineStr">
        <is>
          <t>N/A</t>
        </is>
      </c>
      <c r="N16" s="32" t="inlineStr">
        <is>
          <t>Online - Agent Portal</t>
        </is>
      </c>
      <c r="O16" s="32" t="inlineStr">
        <is>
          <t>Yes</t>
        </is>
      </c>
      <c r="P16" s="32" t="inlineStr">
        <is>
          <t>Issued</t>
        </is>
      </c>
      <c r="Q16" s="41" t="n">
        <v>46075</v>
      </c>
      <c r="R16" s="32" t="inlineStr"/>
      <c r="S16" s="32" t="inlineStr">
        <is>
          <t>Sarah Mitchell</t>
        </is>
      </c>
      <c r="T16" s="32" t="inlineStr">
        <is>
          <t>Paper app mailed.</t>
        </is>
      </c>
    </row>
    <row r="17">
      <c r="A17" s="123" t="n">
        <v>13</v>
      </c>
      <c r="B17" s="39" t="n">
        <v>46019</v>
      </c>
      <c r="C17" s="28" t="inlineStr">
        <is>
          <t>Hazel Morris</t>
        </is>
      </c>
      <c r="D17" s="39" t="n">
        <v>21381</v>
      </c>
      <c r="E17" s="28" t="inlineStr">
        <is>
          <t>PUA-55700-315</t>
        </is>
      </c>
      <c r="F17" s="28" t="inlineStr">
        <is>
          <t>IL</t>
        </is>
      </c>
      <c r="G17" s="28" t="inlineStr">
        <is>
          <t>Hillsborough</t>
        </is>
      </c>
      <c r="H17" s="28" t="inlineStr">
        <is>
          <t>PDP</t>
        </is>
      </c>
      <c r="I17" s="28" t="inlineStr">
        <is>
          <t>Anthem/BCBS</t>
        </is>
      </c>
      <c r="J17" s="28" t="inlineStr">
        <is>
          <t>Anthem BlueMedicare PPO</t>
        </is>
      </c>
      <c r="K17" s="39" t="n">
        <v>46327</v>
      </c>
      <c r="L17" s="28" t="inlineStr">
        <is>
          <t>OEP</t>
        </is>
      </c>
      <c r="M17" s="28" t="inlineStr">
        <is>
          <t>N/A</t>
        </is>
      </c>
      <c r="N17" s="28" t="inlineStr">
        <is>
          <t>Phone - Telephonic</t>
        </is>
      </c>
      <c r="O17" s="28" t="inlineStr">
        <is>
          <t>Yes</t>
        </is>
      </c>
      <c r="P17" s="28" t="inlineStr">
        <is>
          <t>Issued</t>
        </is>
      </c>
      <c r="Q17" s="39" t="n">
        <v>46026</v>
      </c>
      <c r="R17" s="28" t="inlineStr"/>
      <c r="S17" s="28" t="inlineStr">
        <is>
          <t>Sarah Mitchell</t>
        </is>
      </c>
      <c r="T17" s="28" t="inlineStr">
        <is>
          <t>Paper app mailed.</t>
        </is>
      </c>
    </row>
    <row r="18">
      <c r="A18" s="125" t="n">
        <v>14</v>
      </c>
      <c r="B18" s="41" t="n">
        <v>46148</v>
      </c>
      <c r="C18" s="32" t="inlineStr">
        <is>
          <t>Rose Parker</t>
        </is>
      </c>
      <c r="D18" s="41" t="n">
        <v>20289</v>
      </c>
      <c r="E18" s="32" t="inlineStr">
        <is>
          <t>GZZ-79099-509</t>
        </is>
      </c>
      <c r="F18" s="32" t="inlineStr">
        <is>
          <t>OH</t>
        </is>
      </c>
      <c r="G18" s="32" t="inlineStr">
        <is>
          <t>Bexar</t>
        </is>
      </c>
      <c r="H18" s="32" t="inlineStr">
        <is>
          <t>Medigap Plan N</t>
        </is>
      </c>
      <c r="I18" s="32" t="inlineStr">
        <is>
          <t>Anthem/BCBS</t>
        </is>
      </c>
      <c r="J18" s="32" t="inlineStr">
        <is>
          <t>Anthem BlueMedicare PPO</t>
        </is>
      </c>
      <c r="K18" s="41" t="n">
        <v>46023</v>
      </c>
      <c r="L18" s="32" t="inlineStr">
        <is>
          <t>AEP</t>
        </is>
      </c>
      <c r="M18" s="32" t="inlineStr">
        <is>
          <t>N/A</t>
        </is>
      </c>
      <c r="N18" s="32" t="inlineStr">
        <is>
          <t>Paper Application</t>
        </is>
      </c>
      <c r="O18" s="32" t="inlineStr">
        <is>
          <t>Yes</t>
        </is>
      </c>
      <c r="P18" s="32" t="inlineStr">
        <is>
          <t>Issued</t>
        </is>
      </c>
      <c r="Q18" s="41" t="n">
        <v>46151</v>
      </c>
      <c r="R18" s="32" t="inlineStr"/>
      <c r="S18" s="32" t="inlineStr">
        <is>
          <t>Sarah Mitchell</t>
        </is>
      </c>
      <c r="T18" s="32" t="inlineStr">
        <is>
          <t>Telephonic enrollment recorded.</t>
        </is>
      </c>
    </row>
    <row r="19">
      <c r="A19" s="123" t="n">
        <v>15</v>
      </c>
      <c r="B19" s="39" t="n">
        <v>46140</v>
      </c>
      <c r="C19" s="28" t="inlineStr">
        <is>
          <t>Leo King</t>
        </is>
      </c>
      <c r="D19" s="39" t="n">
        <v>16374</v>
      </c>
      <c r="E19" s="28" t="inlineStr">
        <is>
          <t>HXJ-98939-741</t>
        </is>
      </c>
      <c r="F19" s="28" t="inlineStr">
        <is>
          <t>PA</t>
        </is>
      </c>
      <c r="G19" s="28" t="inlineStr">
        <is>
          <t>Riverside</t>
        </is>
      </c>
      <c r="H19" s="28" t="inlineStr">
        <is>
          <t>MA-Only</t>
        </is>
      </c>
      <c r="I19" s="28" t="inlineStr">
        <is>
          <t>Anthem/BCBS</t>
        </is>
      </c>
      <c r="J19" s="28" t="inlineStr">
        <is>
          <t>Anthem Medicare Preferred</t>
        </is>
      </c>
      <c r="K19" s="39" t="n">
        <v>46054</v>
      </c>
      <c r="L19" s="28" t="inlineStr">
        <is>
          <t>SEP</t>
        </is>
      </c>
      <c r="M19" s="28" t="inlineStr">
        <is>
          <t>Lost Coverage</t>
        </is>
      </c>
      <c r="N19" s="28" t="inlineStr">
        <is>
          <t>E-App</t>
        </is>
      </c>
      <c r="O19" s="28" t="inlineStr">
        <is>
          <t>Yes</t>
        </is>
      </c>
      <c r="P19" s="28" t="inlineStr">
        <is>
          <t>Pending</t>
        </is>
      </c>
      <c r="Q19" s="39" t="n"/>
      <c r="R19" s="28" t="inlineStr"/>
      <c r="S19" s="28" t="inlineStr">
        <is>
          <t>Sarah Mitchell</t>
        </is>
      </c>
      <c r="T19" s="28" t="inlineStr">
        <is>
          <t>SOA on file.</t>
        </is>
      </c>
    </row>
    <row r="20">
      <c r="A20" s="125" t="n">
        <v>16</v>
      </c>
      <c r="B20" s="41" t="n">
        <v>46147</v>
      </c>
      <c r="C20" s="32" t="inlineStr">
        <is>
          <t>Carol White</t>
        </is>
      </c>
      <c r="D20" s="41" t="n">
        <v>16205</v>
      </c>
      <c r="E20" s="32" t="inlineStr">
        <is>
          <t>KPQ-99947-919</t>
        </is>
      </c>
      <c r="F20" s="32" t="inlineStr">
        <is>
          <t>CA</t>
        </is>
      </c>
      <c r="G20" s="32" t="inlineStr">
        <is>
          <t>Riverside</t>
        </is>
      </c>
      <c r="H20" s="32" t="inlineStr">
        <is>
          <t>PDP</t>
        </is>
      </c>
      <c r="I20" s="32" t="inlineStr">
        <is>
          <t>Wellcare</t>
        </is>
      </c>
      <c r="J20" s="32" t="inlineStr">
        <is>
          <t>Wellcare Classic</t>
        </is>
      </c>
      <c r="K20" s="41" t="n">
        <v>46266</v>
      </c>
      <c r="L20" s="32" t="inlineStr">
        <is>
          <t>AEP</t>
        </is>
      </c>
      <c r="M20" s="32" t="inlineStr">
        <is>
          <t>N/A</t>
        </is>
      </c>
      <c r="N20" s="32" t="inlineStr">
        <is>
          <t>Paper Application</t>
        </is>
      </c>
      <c r="O20" s="32" t="inlineStr">
        <is>
          <t>Yes</t>
        </is>
      </c>
      <c r="P20" s="32" t="inlineStr">
        <is>
          <t>Pending</t>
        </is>
      </c>
      <c r="Q20" s="41" t="n"/>
      <c r="R20" s="32" t="inlineStr"/>
      <c r="S20" s="32" t="inlineStr">
        <is>
          <t>Sarah Mitchell</t>
        </is>
      </c>
      <c r="T20" s="32" t="inlineStr">
        <is>
          <t>Confirmation email sent.</t>
        </is>
      </c>
    </row>
    <row r="21">
      <c r="A21" s="123" t="n">
        <v>17</v>
      </c>
      <c r="B21" s="39" t="n">
        <v>46043</v>
      </c>
      <c r="C21" s="28" t="inlineStr">
        <is>
          <t>Gerald Adams</t>
        </is>
      </c>
      <c r="D21" s="39" t="n">
        <v>17987</v>
      </c>
      <c r="E21" s="28" t="inlineStr">
        <is>
          <t>PJQ-52341-581</t>
        </is>
      </c>
      <c r="F21" s="28" t="inlineStr">
        <is>
          <t>NC</t>
        </is>
      </c>
      <c r="G21" s="28" t="inlineStr">
        <is>
          <t>Palm Beach</t>
        </is>
      </c>
      <c r="H21" s="28" t="inlineStr">
        <is>
          <t>Medigap Plan G</t>
        </is>
      </c>
      <c r="I21" s="28" t="inlineStr">
        <is>
          <t>UnitedHealthcare</t>
        </is>
      </c>
      <c r="J21" s="28" t="inlineStr">
        <is>
          <t>AARP MedicareComplete</t>
        </is>
      </c>
      <c r="K21" s="39" t="n">
        <v>46357</v>
      </c>
      <c r="L21" s="28" t="inlineStr">
        <is>
          <t>AEP</t>
        </is>
      </c>
      <c r="M21" s="28" t="inlineStr">
        <is>
          <t>N/A</t>
        </is>
      </c>
      <c r="N21" s="28" t="inlineStr">
        <is>
          <t>E-App</t>
        </is>
      </c>
      <c r="O21" s="28" t="inlineStr">
        <is>
          <t>Yes</t>
        </is>
      </c>
      <c r="P21" s="28" t="inlineStr">
        <is>
          <t>Pending</t>
        </is>
      </c>
      <c r="Q21" s="39" t="n"/>
      <c r="R21" s="28" t="inlineStr"/>
      <c r="S21" s="28" t="inlineStr">
        <is>
          <t>Sarah Mitchell</t>
        </is>
      </c>
      <c r="T21" s="28" t="inlineStr"/>
    </row>
    <row r="22">
      <c r="A22" s="125" t="n">
        <v>18</v>
      </c>
      <c r="B22" s="41" t="n">
        <v>46124</v>
      </c>
      <c r="C22" s="32" t="inlineStr">
        <is>
          <t>Frances Thompson</t>
        </is>
      </c>
      <c r="D22" s="41" t="n">
        <v>22325</v>
      </c>
      <c r="E22" s="32" t="inlineStr">
        <is>
          <t>CVZ-42669-813</t>
        </is>
      </c>
      <c r="F22" s="32" t="inlineStr">
        <is>
          <t>FL</t>
        </is>
      </c>
      <c r="G22" s="32" t="inlineStr">
        <is>
          <t>Palm Beach</t>
        </is>
      </c>
      <c r="H22" s="32" t="inlineStr">
        <is>
          <t>DSNP</t>
        </is>
      </c>
      <c r="I22" s="32" t="inlineStr">
        <is>
          <t>Humana</t>
        </is>
      </c>
      <c r="J22" s="32" t="inlineStr">
        <is>
          <t>Humana Gold Plus</t>
        </is>
      </c>
      <c r="K22" s="41" t="n">
        <v>46296</v>
      </c>
      <c r="L22" s="32" t="inlineStr">
        <is>
          <t>New Enrollment</t>
        </is>
      </c>
      <c r="M22" s="32" t="inlineStr">
        <is>
          <t>N/A</t>
        </is>
      </c>
      <c r="N22" s="32" t="inlineStr">
        <is>
          <t>Phone - Telephonic</t>
        </is>
      </c>
      <c r="O22" s="32" t="inlineStr">
        <is>
          <t>Yes</t>
        </is>
      </c>
      <c r="P22" s="32" t="inlineStr">
        <is>
          <t>Pending</t>
        </is>
      </c>
      <c r="Q22" s="41" t="n"/>
      <c r="R22" s="32" t="inlineStr"/>
      <c r="S22" s="32" t="inlineStr">
        <is>
          <t>Sarah Mitchell</t>
        </is>
      </c>
      <c r="T22" s="32" t="inlineStr"/>
    </row>
    <row r="23">
      <c r="A23" s="123" t="n">
        <v>19</v>
      </c>
      <c r="B23" s="39" t="n">
        <v>46141</v>
      </c>
      <c r="C23" s="28" t="inlineStr">
        <is>
          <t>Frances Ramirez</t>
        </is>
      </c>
      <c r="D23" s="39" t="n">
        <v>21462</v>
      </c>
      <c r="E23" s="28" t="inlineStr">
        <is>
          <t>HCJ-84995-868</t>
        </is>
      </c>
      <c r="F23" s="28" t="inlineStr">
        <is>
          <t>IL</t>
        </is>
      </c>
      <c r="G23" s="28" t="inlineStr">
        <is>
          <t>Orange</t>
        </is>
      </c>
      <c r="H23" s="28" t="inlineStr">
        <is>
          <t>DSNP</t>
        </is>
      </c>
      <c r="I23" s="28" t="inlineStr">
        <is>
          <t>Cigna</t>
        </is>
      </c>
      <c r="J23" s="28" t="inlineStr">
        <is>
          <t>Cigna Preferred</t>
        </is>
      </c>
      <c r="K23" s="39" t="n">
        <v>46174</v>
      </c>
      <c r="L23" s="28" t="inlineStr">
        <is>
          <t>OEP</t>
        </is>
      </c>
      <c r="M23" s="28" t="inlineStr">
        <is>
          <t>N/A</t>
        </is>
      </c>
      <c r="N23" s="28" t="inlineStr">
        <is>
          <t>Phone - Telephonic</t>
        </is>
      </c>
      <c r="O23" s="28" t="inlineStr">
        <is>
          <t>Yes</t>
        </is>
      </c>
      <c r="P23" s="28" t="inlineStr">
        <is>
          <t>Under Review</t>
        </is>
      </c>
      <c r="Q23" s="39" t="n"/>
      <c r="R23" s="28" t="inlineStr"/>
      <c r="S23" s="28" t="inlineStr">
        <is>
          <t>Sarah Mitchell</t>
        </is>
      </c>
      <c r="T23" s="28" t="inlineStr">
        <is>
          <t>Paper app mailed.</t>
        </is>
      </c>
    </row>
    <row r="24">
      <c r="A24" s="125" t="n">
        <v>20</v>
      </c>
      <c r="B24" s="41" t="n">
        <v>46025</v>
      </c>
      <c r="C24" s="32" t="inlineStr">
        <is>
          <t>Ralph Walker</t>
        </is>
      </c>
      <c r="D24" s="41" t="n">
        <v>18304</v>
      </c>
      <c r="E24" s="32" t="inlineStr">
        <is>
          <t>VNS-99698-452</t>
        </is>
      </c>
      <c r="F24" s="32" t="inlineStr">
        <is>
          <t>OH</t>
        </is>
      </c>
      <c r="G24" s="32" t="inlineStr">
        <is>
          <t>San Bernardino</t>
        </is>
      </c>
      <c r="H24" s="32" t="inlineStr">
        <is>
          <t>Medigap Plan G</t>
        </is>
      </c>
      <c r="I24" s="32" t="inlineStr">
        <is>
          <t>Aetna</t>
        </is>
      </c>
      <c r="J24" s="32" t="inlineStr">
        <is>
          <t>Aetna Medicare Advantage Plan</t>
        </is>
      </c>
      <c r="K24" s="41" t="n">
        <v>46357</v>
      </c>
      <c r="L24" s="32" t="inlineStr">
        <is>
          <t>Plan Change</t>
        </is>
      </c>
      <c r="M24" s="32" t="inlineStr">
        <is>
          <t>N/A</t>
        </is>
      </c>
      <c r="N24" s="32" t="inlineStr">
        <is>
          <t>Paper Application</t>
        </is>
      </c>
      <c r="O24" s="32" t="inlineStr">
        <is>
          <t>Yes</t>
        </is>
      </c>
      <c r="P24" s="32" t="inlineStr">
        <is>
          <t>Under Review</t>
        </is>
      </c>
      <c r="Q24" s="41" t="n"/>
      <c r="R24" s="32" t="inlineStr"/>
      <c r="S24" s="32" t="inlineStr">
        <is>
          <t>Sarah Mitchell</t>
        </is>
      </c>
      <c r="T24" s="32" t="inlineStr"/>
    </row>
    <row r="25">
      <c r="A25" s="123" t="n">
        <v>21</v>
      </c>
      <c r="B25" s="39" t="n">
        <v>46094</v>
      </c>
      <c r="C25" s="28" t="inlineStr">
        <is>
          <t>Ethel Green</t>
        </is>
      </c>
      <c r="D25" s="39" t="n">
        <v>19835</v>
      </c>
      <c r="E25" s="28" t="inlineStr">
        <is>
          <t>KAZ-93073-380</t>
        </is>
      </c>
      <c r="F25" s="28" t="inlineStr">
        <is>
          <t>AZ</t>
        </is>
      </c>
      <c r="G25" s="28" t="inlineStr">
        <is>
          <t>Hillsborough</t>
        </is>
      </c>
      <c r="H25" s="28" t="inlineStr">
        <is>
          <t>PDP</t>
        </is>
      </c>
      <c r="I25" s="28" t="inlineStr">
        <is>
          <t>Wellcare</t>
        </is>
      </c>
      <c r="J25" s="28" t="inlineStr">
        <is>
          <t>Wellcare Classic</t>
        </is>
      </c>
      <c r="K25" s="39" t="n">
        <v>46143</v>
      </c>
      <c r="L25" s="28" t="inlineStr">
        <is>
          <t>OEP</t>
        </is>
      </c>
      <c r="M25" s="28" t="inlineStr">
        <is>
          <t>N/A</t>
        </is>
      </c>
      <c r="N25" s="28" t="inlineStr">
        <is>
          <t>Online - Agent Portal</t>
        </is>
      </c>
      <c r="O25" s="28" t="inlineStr">
        <is>
          <t>Yes</t>
        </is>
      </c>
      <c r="P25" s="28" t="inlineStr">
        <is>
          <t>Declined</t>
        </is>
      </c>
      <c r="Q25" s="39" t="n"/>
      <c r="R25" s="28" t="inlineStr">
        <is>
          <t>Ineligible - out of area</t>
        </is>
      </c>
      <c r="S25" s="28" t="inlineStr">
        <is>
          <t>Sarah Mitchell</t>
        </is>
      </c>
      <c r="T25" s="28" t="inlineStr"/>
    </row>
    <row r="26">
      <c r="A26" s="125" t="n">
        <v>22</v>
      </c>
      <c r="B26" s="41" t="n">
        <v>46066</v>
      </c>
      <c r="C26" s="32" t="inlineStr">
        <is>
          <t>Betty Evans</t>
        </is>
      </c>
      <c r="D26" s="41" t="n">
        <v>15736</v>
      </c>
      <c r="E26" s="32" t="inlineStr">
        <is>
          <t>QWW-49561-489</t>
        </is>
      </c>
      <c r="F26" s="32" t="inlineStr">
        <is>
          <t>NC</t>
        </is>
      </c>
      <c r="G26" s="32" t="inlineStr">
        <is>
          <t>Wayne</t>
        </is>
      </c>
      <c r="H26" s="32" t="inlineStr">
        <is>
          <t>MAPD</t>
        </is>
      </c>
      <c r="I26" s="32" t="inlineStr">
        <is>
          <t>Molina</t>
        </is>
      </c>
      <c r="J26" s="32" t="inlineStr">
        <is>
          <t>Molina Total Care</t>
        </is>
      </c>
      <c r="K26" s="41" t="n">
        <v>46296</v>
      </c>
      <c r="L26" s="32" t="inlineStr">
        <is>
          <t>Plan Change</t>
        </is>
      </c>
      <c r="M26" s="32" t="inlineStr">
        <is>
          <t>N/A</t>
        </is>
      </c>
      <c r="N26" s="32" t="inlineStr">
        <is>
          <t>E-App</t>
        </is>
      </c>
      <c r="O26" s="32" t="inlineStr">
        <is>
          <t>Yes</t>
        </is>
      </c>
      <c r="P26" s="32" t="inlineStr">
        <is>
          <t>Withdrawn</t>
        </is>
      </c>
      <c r="Q26" s="41" t="n"/>
      <c r="R26" s="32" t="inlineStr"/>
      <c r="S26" s="32" t="inlineStr">
        <is>
          <t>Sarah Mitchell</t>
        </is>
      </c>
      <c r="T26" s="32" t="inlineStr">
        <is>
          <t>SOA on file.</t>
        </is>
      </c>
    </row>
    <row r="27">
      <c r="A27" s="123" t="n">
        <v>23</v>
      </c>
      <c r="B27" s="39" t="n"/>
      <c r="C27" s="28" t="n"/>
      <c r="D27" s="39" t="n"/>
      <c r="E27" s="28" t="n"/>
      <c r="F27" s="28" t="n"/>
      <c r="G27" s="28" t="n"/>
      <c r="H27" s="28" t="n"/>
      <c r="I27" s="28" t="n"/>
      <c r="J27" s="28" t="n"/>
      <c r="K27" s="39" t="n"/>
      <c r="L27" s="28" t="n"/>
      <c r="M27" s="28" t="n"/>
      <c r="N27" s="28" t="n"/>
      <c r="O27" s="28" t="n"/>
      <c r="P27" s="28" t="n"/>
      <c r="Q27" s="39" t="n"/>
      <c r="R27" s="28" t="n"/>
      <c r="S27" s="28" t="n"/>
      <c r="T27" s="28" t="n"/>
    </row>
    <row r="28">
      <c r="A28" s="125" t="n">
        <v>24</v>
      </c>
      <c r="B28" s="41" t="n"/>
      <c r="C28" s="32" t="n"/>
      <c r="D28" s="41" t="n"/>
      <c r="E28" s="32" t="n"/>
      <c r="F28" s="32" t="n"/>
      <c r="G28" s="32" t="n"/>
      <c r="H28" s="32" t="n"/>
      <c r="I28" s="32" t="n"/>
      <c r="J28" s="32" t="n"/>
      <c r="K28" s="41" t="n"/>
      <c r="L28" s="32" t="n"/>
      <c r="M28" s="32" t="n"/>
      <c r="N28" s="32" t="n"/>
      <c r="O28" s="32" t="n"/>
      <c r="P28" s="32" t="n"/>
      <c r="Q28" s="41" t="n"/>
      <c r="R28" s="32" t="n"/>
      <c r="S28" s="32" t="n"/>
      <c r="T28" s="32" t="n"/>
    </row>
    <row r="29">
      <c r="A29" s="123" t="n">
        <v>25</v>
      </c>
      <c r="B29" s="39" t="n"/>
      <c r="C29" s="28" t="n"/>
      <c r="D29" s="39" t="n"/>
      <c r="E29" s="28" t="n"/>
      <c r="F29" s="28" t="n"/>
      <c r="G29" s="28" t="n"/>
      <c r="H29" s="28" t="n"/>
      <c r="I29" s="28" t="n"/>
      <c r="J29" s="28" t="n"/>
      <c r="K29" s="39" t="n"/>
      <c r="L29" s="28" t="n"/>
      <c r="M29" s="28" t="n"/>
      <c r="N29" s="28" t="n"/>
      <c r="O29" s="28" t="n"/>
      <c r="P29" s="28" t="n"/>
      <c r="Q29" s="39" t="n"/>
      <c r="R29" s="28" t="n"/>
      <c r="S29" s="28" t="n"/>
      <c r="T29" s="28" t="n"/>
    </row>
    <row r="30">
      <c r="A30" s="125" t="n">
        <v>26</v>
      </c>
      <c r="B30" s="41" t="n"/>
      <c r="C30" s="32" t="n"/>
      <c r="D30" s="41" t="n"/>
      <c r="E30" s="32" t="n"/>
      <c r="F30" s="32" t="n"/>
      <c r="G30" s="32" t="n"/>
      <c r="H30" s="32" t="n"/>
      <c r="I30" s="32" t="n"/>
      <c r="J30" s="32" t="n"/>
      <c r="K30" s="41" t="n"/>
      <c r="L30" s="32" t="n"/>
      <c r="M30" s="32" t="n"/>
      <c r="N30" s="32" t="n"/>
      <c r="O30" s="32" t="n"/>
      <c r="P30" s="32" t="n"/>
      <c r="Q30" s="41" t="n"/>
      <c r="R30" s="32" t="n"/>
      <c r="S30" s="32" t="n"/>
      <c r="T30" s="32" t="n"/>
    </row>
    <row r="31">
      <c r="A31" s="123" t="n">
        <v>27</v>
      </c>
      <c r="B31" s="39" t="n"/>
      <c r="C31" s="28" t="n"/>
      <c r="D31" s="39" t="n"/>
      <c r="E31" s="28" t="n"/>
      <c r="F31" s="28" t="n"/>
      <c r="G31" s="28" t="n"/>
      <c r="H31" s="28" t="n"/>
      <c r="I31" s="28" t="n"/>
      <c r="J31" s="28" t="n"/>
      <c r="K31" s="39" t="n"/>
      <c r="L31" s="28" t="n"/>
      <c r="M31" s="28" t="n"/>
      <c r="N31" s="28" t="n"/>
      <c r="O31" s="28" t="n"/>
      <c r="P31" s="28" t="n"/>
      <c r="Q31" s="39" t="n"/>
      <c r="R31" s="28" t="n"/>
      <c r="S31" s="28" t="n"/>
      <c r="T31" s="28" t="n"/>
    </row>
    <row r="32">
      <c r="A32" s="125" t="n">
        <v>28</v>
      </c>
      <c r="B32" s="41" t="n"/>
      <c r="C32" s="32" t="n"/>
      <c r="D32" s="41" t="n"/>
      <c r="E32" s="32" t="n"/>
      <c r="F32" s="32" t="n"/>
      <c r="G32" s="32" t="n"/>
      <c r="H32" s="32" t="n"/>
      <c r="I32" s="32" t="n"/>
      <c r="J32" s="32" t="n"/>
      <c r="K32" s="41" t="n"/>
      <c r="L32" s="32" t="n"/>
      <c r="M32" s="32" t="n"/>
      <c r="N32" s="32" t="n"/>
      <c r="O32" s="32" t="n"/>
      <c r="P32" s="32" t="n"/>
      <c r="Q32" s="41" t="n"/>
      <c r="R32" s="32" t="n"/>
      <c r="S32" s="32" t="n"/>
      <c r="T32" s="32" t="n"/>
    </row>
    <row r="33">
      <c r="A33" s="123" t="n">
        <v>29</v>
      </c>
      <c r="B33" s="39" t="n"/>
      <c r="C33" s="28" t="n"/>
      <c r="D33" s="39" t="n"/>
      <c r="E33" s="28" t="n"/>
      <c r="F33" s="28" t="n"/>
      <c r="G33" s="28" t="n"/>
      <c r="H33" s="28" t="n"/>
      <c r="I33" s="28" t="n"/>
      <c r="J33" s="28" t="n"/>
      <c r="K33" s="39" t="n"/>
      <c r="L33" s="28" t="n"/>
      <c r="M33" s="28" t="n"/>
      <c r="N33" s="28" t="n"/>
      <c r="O33" s="28" t="n"/>
      <c r="P33" s="28" t="n"/>
      <c r="Q33" s="39" t="n"/>
      <c r="R33" s="28" t="n"/>
      <c r="S33" s="28" t="n"/>
      <c r="T33" s="28" t="n"/>
    </row>
    <row r="34">
      <c r="A34" s="125" t="n">
        <v>30</v>
      </c>
      <c r="B34" s="41" t="n"/>
      <c r="C34" s="32" t="n"/>
      <c r="D34" s="41" t="n"/>
      <c r="E34" s="32" t="n"/>
      <c r="F34" s="32" t="n"/>
      <c r="G34" s="32" t="n"/>
      <c r="H34" s="32" t="n"/>
      <c r="I34" s="32" t="n"/>
      <c r="J34" s="32" t="n"/>
      <c r="K34" s="41" t="n"/>
      <c r="L34" s="32" t="n"/>
      <c r="M34" s="32" t="n"/>
      <c r="N34" s="32" t="n"/>
      <c r="O34" s="32" t="n"/>
      <c r="P34" s="32" t="n"/>
      <c r="Q34" s="41" t="n"/>
      <c r="R34" s="32" t="n"/>
      <c r="S34" s="32" t="n"/>
      <c r="T34" s="32" t="n"/>
    </row>
    <row r="35">
      <c r="A35" s="123" t="n">
        <v>31</v>
      </c>
      <c r="B35" s="39" t="n"/>
      <c r="C35" s="28" t="n"/>
      <c r="D35" s="39" t="n"/>
      <c r="E35" s="28" t="n"/>
      <c r="F35" s="28" t="n"/>
      <c r="G35" s="28" t="n"/>
      <c r="H35" s="28" t="n"/>
      <c r="I35" s="28" t="n"/>
      <c r="J35" s="28" t="n"/>
      <c r="K35" s="39" t="n"/>
      <c r="L35" s="28" t="n"/>
      <c r="M35" s="28" t="n"/>
      <c r="N35" s="28" t="n"/>
      <c r="O35" s="28" t="n"/>
      <c r="P35" s="28" t="n"/>
      <c r="Q35" s="39" t="n"/>
      <c r="R35" s="28" t="n"/>
      <c r="S35" s="28" t="n"/>
      <c r="T35" s="28" t="n"/>
    </row>
    <row r="36">
      <c r="A36" s="125" t="n">
        <v>32</v>
      </c>
      <c r="B36" s="41" t="n"/>
      <c r="C36" s="32" t="n"/>
      <c r="D36" s="41" t="n"/>
      <c r="E36" s="32" t="n"/>
      <c r="F36" s="32" t="n"/>
      <c r="G36" s="32" t="n"/>
      <c r="H36" s="32" t="n"/>
      <c r="I36" s="32" t="n"/>
      <c r="J36" s="32" t="n"/>
      <c r="K36" s="41" t="n"/>
      <c r="L36" s="32" t="n"/>
      <c r="M36" s="32" t="n"/>
      <c r="N36" s="32" t="n"/>
      <c r="O36" s="32" t="n"/>
      <c r="P36" s="32" t="n"/>
      <c r="Q36" s="41" t="n"/>
      <c r="R36" s="32" t="n"/>
      <c r="S36" s="32" t="n"/>
      <c r="T36" s="32" t="n"/>
    </row>
    <row r="37">
      <c r="A37" s="123" t="n">
        <v>33</v>
      </c>
      <c r="B37" s="39" t="n"/>
      <c r="C37" s="28" t="n"/>
      <c r="D37" s="39" t="n"/>
      <c r="E37" s="28" t="n"/>
      <c r="F37" s="28" t="n"/>
      <c r="G37" s="28" t="n"/>
      <c r="H37" s="28" t="n"/>
      <c r="I37" s="28" t="n"/>
      <c r="J37" s="28" t="n"/>
      <c r="K37" s="39" t="n"/>
      <c r="L37" s="28" t="n"/>
      <c r="M37" s="28" t="n"/>
      <c r="N37" s="28" t="n"/>
      <c r="O37" s="28" t="n"/>
      <c r="P37" s="28" t="n"/>
      <c r="Q37" s="39" t="n"/>
      <c r="R37" s="28" t="n"/>
      <c r="S37" s="28" t="n"/>
      <c r="T37" s="28" t="n"/>
    </row>
    <row r="38">
      <c r="A38" s="125" t="n">
        <v>34</v>
      </c>
      <c r="B38" s="41" t="n"/>
      <c r="C38" s="32" t="n"/>
      <c r="D38" s="41" t="n"/>
      <c r="E38" s="32" t="n"/>
      <c r="F38" s="32" t="n"/>
      <c r="G38" s="32" t="n"/>
      <c r="H38" s="32" t="n"/>
      <c r="I38" s="32" t="n"/>
      <c r="J38" s="32" t="n"/>
      <c r="K38" s="41" t="n"/>
      <c r="L38" s="32" t="n"/>
      <c r="M38" s="32" t="n"/>
      <c r="N38" s="32" t="n"/>
      <c r="O38" s="32" t="n"/>
      <c r="P38" s="32" t="n"/>
      <c r="Q38" s="41" t="n"/>
      <c r="R38" s="32" t="n"/>
      <c r="S38" s="32" t="n"/>
      <c r="T38" s="32" t="n"/>
    </row>
    <row r="39">
      <c r="A39" s="123" t="n">
        <v>35</v>
      </c>
      <c r="B39" s="39" t="n"/>
      <c r="C39" s="28" t="n"/>
      <c r="D39" s="39" t="n"/>
      <c r="E39" s="28" t="n"/>
      <c r="F39" s="28" t="n"/>
      <c r="G39" s="28" t="n"/>
      <c r="H39" s="28" t="n"/>
      <c r="I39" s="28" t="n"/>
      <c r="J39" s="28" t="n"/>
      <c r="K39" s="39" t="n"/>
      <c r="L39" s="28" t="n"/>
      <c r="M39" s="28" t="n"/>
      <c r="N39" s="28" t="n"/>
      <c r="O39" s="28" t="n"/>
      <c r="P39" s="28" t="n"/>
      <c r="Q39" s="39" t="n"/>
      <c r="R39" s="28" t="n"/>
      <c r="S39" s="28" t="n"/>
      <c r="T39" s="28" t="n"/>
    </row>
    <row r="40">
      <c r="A40" s="125" t="n">
        <v>36</v>
      </c>
      <c r="B40" s="41" t="n"/>
      <c r="C40" s="32" t="n"/>
      <c r="D40" s="41" t="n"/>
      <c r="E40" s="32" t="n"/>
      <c r="F40" s="32" t="n"/>
      <c r="G40" s="32" t="n"/>
      <c r="H40" s="32" t="n"/>
      <c r="I40" s="32" t="n"/>
      <c r="J40" s="32" t="n"/>
      <c r="K40" s="41" t="n"/>
      <c r="L40" s="32" t="n"/>
      <c r="M40" s="32" t="n"/>
      <c r="N40" s="32" t="n"/>
      <c r="O40" s="32" t="n"/>
      <c r="P40" s="32" t="n"/>
      <c r="Q40" s="41" t="n"/>
      <c r="R40" s="32" t="n"/>
      <c r="S40" s="32" t="n"/>
      <c r="T40" s="32" t="n"/>
    </row>
    <row r="41">
      <c r="A41" s="123" t="n">
        <v>37</v>
      </c>
      <c r="B41" s="39" t="n"/>
      <c r="C41" s="28" t="n"/>
      <c r="D41" s="39" t="n"/>
      <c r="E41" s="28" t="n"/>
      <c r="F41" s="28" t="n"/>
      <c r="G41" s="28" t="n"/>
      <c r="H41" s="28" t="n"/>
      <c r="I41" s="28" t="n"/>
      <c r="J41" s="28" t="n"/>
      <c r="K41" s="39" t="n"/>
      <c r="L41" s="28" t="n"/>
      <c r="M41" s="28" t="n"/>
      <c r="N41" s="28" t="n"/>
      <c r="O41" s="28" t="n"/>
      <c r="P41" s="28" t="n"/>
      <c r="Q41" s="39" t="n"/>
      <c r="R41" s="28" t="n"/>
      <c r="S41" s="28" t="n"/>
      <c r="T41" s="28" t="n"/>
    </row>
    <row r="42">
      <c r="A42" s="125" t="n">
        <v>38</v>
      </c>
      <c r="B42" s="41" t="n"/>
      <c r="C42" s="32" t="n"/>
      <c r="D42" s="41" t="n"/>
      <c r="E42" s="32" t="n"/>
      <c r="F42" s="32" t="n"/>
      <c r="G42" s="32" t="n"/>
      <c r="H42" s="32" t="n"/>
      <c r="I42" s="32" t="n"/>
      <c r="J42" s="32" t="n"/>
      <c r="K42" s="41" t="n"/>
      <c r="L42" s="32" t="n"/>
      <c r="M42" s="32" t="n"/>
      <c r="N42" s="32" t="n"/>
      <c r="O42" s="32" t="n"/>
      <c r="P42" s="32" t="n"/>
      <c r="Q42" s="41" t="n"/>
      <c r="R42" s="32" t="n"/>
      <c r="S42" s="32" t="n"/>
      <c r="T42" s="32" t="n"/>
    </row>
    <row r="43">
      <c r="A43" s="123" t="n">
        <v>39</v>
      </c>
      <c r="B43" s="39" t="n"/>
      <c r="C43" s="28" t="n"/>
      <c r="D43" s="39" t="n"/>
      <c r="E43" s="28" t="n"/>
      <c r="F43" s="28" t="n"/>
      <c r="G43" s="28" t="n"/>
      <c r="H43" s="28" t="n"/>
      <c r="I43" s="28" t="n"/>
      <c r="J43" s="28" t="n"/>
      <c r="K43" s="39" t="n"/>
      <c r="L43" s="28" t="n"/>
      <c r="M43" s="28" t="n"/>
      <c r="N43" s="28" t="n"/>
      <c r="O43" s="28" t="n"/>
      <c r="P43" s="28" t="n"/>
      <c r="Q43" s="39" t="n"/>
      <c r="R43" s="28" t="n"/>
      <c r="S43" s="28" t="n"/>
      <c r="T43" s="28" t="n"/>
    </row>
    <row r="44">
      <c r="A44" s="125" t="n">
        <v>40</v>
      </c>
      <c r="B44" s="41" t="n"/>
      <c r="C44" s="32" t="n"/>
      <c r="D44" s="41" t="n"/>
      <c r="E44" s="32" t="n"/>
      <c r="F44" s="32" t="n"/>
      <c r="G44" s="32" t="n"/>
      <c r="H44" s="32" t="n"/>
      <c r="I44" s="32" t="n"/>
      <c r="J44" s="32" t="n"/>
      <c r="K44" s="41" t="n"/>
      <c r="L44" s="32" t="n"/>
      <c r="M44" s="32" t="n"/>
      <c r="N44" s="32" t="n"/>
      <c r="O44" s="32" t="n"/>
      <c r="P44" s="32" t="n"/>
      <c r="Q44" s="41" t="n"/>
      <c r="R44" s="32" t="n"/>
      <c r="S44" s="32" t="n"/>
      <c r="T44" s="32" t="n"/>
    </row>
    <row r="45">
      <c r="A45" s="123" t="n">
        <v>41</v>
      </c>
      <c r="B45" s="39" t="n"/>
      <c r="C45" s="28" t="n"/>
      <c r="D45" s="39" t="n"/>
      <c r="E45" s="28" t="n"/>
      <c r="F45" s="28" t="n"/>
      <c r="G45" s="28" t="n"/>
      <c r="H45" s="28" t="n"/>
      <c r="I45" s="28" t="n"/>
      <c r="J45" s="28" t="n"/>
      <c r="K45" s="39" t="n"/>
      <c r="L45" s="28" t="n"/>
      <c r="M45" s="28" t="n"/>
      <c r="N45" s="28" t="n"/>
      <c r="O45" s="28" t="n"/>
      <c r="P45" s="28" t="n"/>
      <c r="Q45" s="39" t="n"/>
      <c r="R45" s="28" t="n"/>
      <c r="S45" s="28" t="n"/>
      <c r="T45" s="28" t="n"/>
    </row>
    <row r="46">
      <c r="A46" s="125" t="n">
        <v>42</v>
      </c>
      <c r="B46" s="41" t="n"/>
      <c r="C46" s="32" t="n"/>
      <c r="D46" s="41" t="n"/>
      <c r="E46" s="32" t="n"/>
      <c r="F46" s="32" t="n"/>
      <c r="G46" s="32" t="n"/>
      <c r="H46" s="32" t="n"/>
      <c r="I46" s="32" t="n"/>
      <c r="J46" s="32" t="n"/>
      <c r="K46" s="41" t="n"/>
      <c r="L46" s="32" t="n"/>
      <c r="M46" s="32" t="n"/>
      <c r="N46" s="32" t="n"/>
      <c r="O46" s="32" t="n"/>
      <c r="P46" s="32" t="n"/>
      <c r="Q46" s="41" t="n"/>
      <c r="R46" s="32" t="n"/>
      <c r="S46" s="32" t="n"/>
      <c r="T46" s="32" t="n"/>
    </row>
    <row r="47">
      <c r="A47" s="123" t="n">
        <v>43</v>
      </c>
      <c r="B47" s="39" t="n"/>
      <c r="C47" s="28" t="n"/>
      <c r="D47" s="39" t="n"/>
      <c r="E47" s="28" t="n"/>
      <c r="F47" s="28" t="n"/>
      <c r="G47" s="28" t="n"/>
      <c r="H47" s="28" t="n"/>
      <c r="I47" s="28" t="n"/>
      <c r="J47" s="28" t="n"/>
      <c r="K47" s="39" t="n"/>
      <c r="L47" s="28" t="n"/>
      <c r="M47" s="28" t="n"/>
      <c r="N47" s="28" t="n"/>
      <c r="O47" s="28" t="n"/>
      <c r="P47" s="28" t="n"/>
      <c r="Q47" s="39" t="n"/>
      <c r="R47" s="28" t="n"/>
      <c r="S47" s="28" t="n"/>
      <c r="T47" s="28" t="n"/>
    </row>
    <row r="48">
      <c r="A48" s="125" t="n">
        <v>44</v>
      </c>
      <c r="B48" s="41" t="n"/>
      <c r="C48" s="32" t="n"/>
      <c r="D48" s="41" t="n"/>
      <c r="E48" s="32" t="n"/>
      <c r="F48" s="32" t="n"/>
      <c r="G48" s="32" t="n"/>
      <c r="H48" s="32" t="n"/>
      <c r="I48" s="32" t="n"/>
      <c r="J48" s="32" t="n"/>
      <c r="K48" s="41" t="n"/>
      <c r="L48" s="32" t="n"/>
      <c r="M48" s="32" t="n"/>
      <c r="N48" s="32" t="n"/>
      <c r="O48" s="32" t="n"/>
      <c r="P48" s="32" t="n"/>
      <c r="Q48" s="41" t="n"/>
      <c r="R48" s="32" t="n"/>
      <c r="S48" s="32" t="n"/>
      <c r="T48" s="32" t="n"/>
    </row>
    <row r="49">
      <c r="A49" s="123" t="n">
        <v>45</v>
      </c>
      <c r="B49" s="39" t="n"/>
      <c r="C49" s="28" t="n"/>
      <c r="D49" s="39" t="n"/>
      <c r="E49" s="28" t="n"/>
      <c r="F49" s="28" t="n"/>
      <c r="G49" s="28" t="n"/>
      <c r="H49" s="28" t="n"/>
      <c r="I49" s="28" t="n"/>
      <c r="J49" s="28" t="n"/>
      <c r="K49" s="39" t="n"/>
      <c r="L49" s="28" t="n"/>
      <c r="M49" s="28" t="n"/>
      <c r="N49" s="28" t="n"/>
      <c r="O49" s="28" t="n"/>
      <c r="P49" s="28" t="n"/>
      <c r="Q49" s="39" t="n"/>
      <c r="R49" s="28" t="n"/>
      <c r="S49" s="28" t="n"/>
      <c r="T49" s="28" t="n"/>
    </row>
    <row r="50">
      <c r="A50" s="125" t="n">
        <v>46</v>
      </c>
      <c r="B50" s="41" t="n"/>
      <c r="C50" s="32" t="n"/>
      <c r="D50" s="41" t="n"/>
      <c r="E50" s="32" t="n"/>
      <c r="F50" s="32" t="n"/>
      <c r="G50" s="32" t="n"/>
      <c r="H50" s="32" t="n"/>
      <c r="I50" s="32" t="n"/>
      <c r="J50" s="32" t="n"/>
      <c r="K50" s="41" t="n"/>
      <c r="L50" s="32" t="n"/>
      <c r="M50" s="32" t="n"/>
      <c r="N50" s="32" t="n"/>
      <c r="O50" s="32" t="n"/>
      <c r="P50" s="32" t="n"/>
      <c r="Q50" s="41" t="n"/>
      <c r="R50" s="32" t="n"/>
      <c r="S50" s="32" t="n"/>
      <c r="T50" s="32" t="n"/>
    </row>
    <row r="51">
      <c r="A51" s="123" t="n">
        <v>47</v>
      </c>
      <c r="B51" s="39" t="n"/>
      <c r="C51" s="28" t="n"/>
      <c r="D51" s="39" t="n"/>
      <c r="E51" s="28" t="n"/>
      <c r="F51" s="28" t="n"/>
      <c r="G51" s="28" t="n"/>
      <c r="H51" s="28" t="n"/>
      <c r="I51" s="28" t="n"/>
      <c r="J51" s="28" t="n"/>
      <c r="K51" s="39" t="n"/>
      <c r="L51" s="28" t="n"/>
      <c r="M51" s="28" t="n"/>
      <c r="N51" s="28" t="n"/>
      <c r="O51" s="28" t="n"/>
      <c r="P51" s="28" t="n"/>
      <c r="Q51" s="39" t="n"/>
      <c r="R51" s="28" t="n"/>
      <c r="S51" s="28" t="n"/>
      <c r="T51" s="28" t="n"/>
    </row>
    <row r="52">
      <c r="A52" s="125" t="n">
        <v>48</v>
      </c>
      <c r="B52" s="41" t="n"/>
      <c r="C52" s="32" t="n"/>
      <c r="D52" s="41" t="n"/>
      <c r="E52" s="32" t="n"/>
      <c r="F52" s="32" t="n"/>
      <c r="G52" s="32" t="n"/>
      <c r="H52" s="32" t="n"/>
      <c r="I52" s="32" t="n"/>
      <c r="J52" s="32" t="n"/>
      <c r="K52" s="41" t="n"/>
      <c r="L52" s="32" t="n"/>
      <c r="M52" s="32" t="n"/>
      <c r="N52" s="32" t="n"/>
      <c r="O52" s="32" t="n"/>
      <c r="P52" s="32" t="n"/>
      <c r="Q52" s="41" t="n"/>
      <c r="R52" s="32" t="n"/>
      <c r="S52" s="32" t="n"/>
      <c r="T52" s="32" t="n"/>
    </row>
    <row r="53">
      <c r="A53" s="123" t="n">
        <v>49</v>
      </c>
      <c r="B53" s="39" t="n"/>
      <c r="C53" s="28" t="n"/>
      <c r="D53" s="39" t="n"/>
      <c r="E53" s="28" t="n"/>
      <c r="F53" s="28" t="n"/>
      <c r="G53" s="28" t="n"/>
      <c r="H53" s="28" t="n"/>
      <c r="I53" s="28" t="n"/>
      <c r="J53" s="28" t="n"/>
      <c r="K53" s="39" t="n"/>
      <c r="L53" s="28" t="n"/>
      <c r="M53" s="28" t="n"/>
      <c r="N53" s="28" t="n"/>
      <c r="O53" s="28" t="n"/>
      <c r="P53" s="28" t="n"/>
      <c r="Q53" s="39" t="n"/>
      <c r="R53" s="28" t="n"/>
      <c r="S53" s="28" t="n"/>
      <c r="T53" s="28" t="n"/>
    </row>
    <row r="54">
      <c r="A54" s="125" t="n">
        <v>50</v>
      </c>
      <c r="B54" s="41" t="n"/>
      <c r="C54" s="32" t="n"/>
      <c r="D54" s="41" t="n"/>
      <c r="E54" s="32" t="n"/>
      <c r="F54" s="32" t="n"/>
      <c r="G54" s="32" t="n"/>
      <c r="H54" s="32" t="n"/>
      <c r="I54" s="32" t="n"/>
      <c r="J54" s="32" t="n"/>
      <c r="K54" s="41" t="n"/>
      <c r="L54" s="32" t="n"/>
      <c r="M54" s="32" t="n"/>
      <c r="N54" s="32" t="n"/>
      <c r="O54" s="32" t="n"/>
      <c r="P54" s="32" t="n"/>
      <c r="Q54" s="41" t="n"/>
      <c r="R54" s="32" t="n"/>
      <c r="S54" s="32" t="n"/>
      <c r="T54" s="32" t="n"/>
    </row>
    <row r="55">
      <c r="A55" s="123" t="n">
        <v>51</v>
      </c>
      <c r="B55" s="39" t="n"/>
      <c r="C55" s="28" t="n"/>
      <c r="D55" s="39" t="n"/>
      <c r="E55" s="28" t="n"/>
      <c r="F55" s="28" t="n"/>
      <c r="G55" s="28" t="n"/>
      <c r="H55" s="28" t="n"/>
      <c r="I55" s="28" t="n"/>
      <c r="J55" s="28" t="n"/>
      <c r="K55" s="39" t="n"/>
      <c r="L55" s="28" t="n"/>
      <c r="M55" s="28" t="n"/>
      <c r="N55" s="28" t="n"/>
      <c r="O55" s="28" t="n"/>
      <c r="P55" s="28" t="n"/>
      <c r="Q55" s="39" t="n"/>
      <c r="R55" s="28" t="n"/>
      <c r="S55" s="28" t="n"/>
      <c r="T55" s="28" t="n"/>
    </row>
    <row r="56">
      <c r="A56" s="125" t="n">
        <v>52</v>
      </c>
      <c r="B56" s="41" t="n"/>
      <c r="C56" s="32" t="n"/>
      <c r="D56" s="41" t="n"/>
      <c r="E56" s="32" t="n"/>
      <c r="F56" s="32" t="n"/>
      <c r="G56" s="32" t="n"/>
      <c r="H56" s="32" t="n"/>
      <c r="I56" s="32" t="n"/>
      <c r="J56" s="32" t="n"/>
      <c r="K56" s="41" t="n"/>
      <c r="L56" s="32" t="n"/>
      <c r="M56" s="32" t="n"/>
      <c r="N56" s="32" t="n"/>
      <c r="O56" s="32" t="n"/>
      <c r="P56" s="32" t="n"/>
      <c r="Q56" s="41" t="n"/>
      <c r="R56" s="32" t="n"/>
      <c r="S56" s="32" t="n"/>
      <c r="T56" s="32" t="n"/>
    </row>
    <row r="57">
      <c r="A57" s="123" t="n">
        <v>53</v>
      </c>
      <c r="B57" s="39" t="n"/>
      <c r="C57" s="28" t="n"/>
      <c r="D57" s="39" t="n"/>
      <c r="E57" s="28" t="n"/>
      <c r="F57" s="28" t="n"/>
      <c r="G57" s="28" t="n"/>
      <c r="H57" s="28" t="n"/>
      <c r="I57" s="28" t="n"/>
      <c r="J57" s="28" t="n"/>
      <c r="K57" s="39" t="n"/>
      <c r="L57" s="28" t="n"/>
      <c r="M57" s="28" t="n"/>
      <c r="N57" s="28" t="n"/>
      <c r="O57" s="28" t="n"/>
      <c r="P57" s="28" t="n"/>
      <c r="Q57" s="39" t="n"/>
      <c r="R57" s="28" t="n"/>
      <c r="S57" s="28" t="n"/>
      <c r="T57" s="28" t="n"/>
    </row>
    <row r="58">
      <c r="A58" s="125" t="n">
        <v>54</v>
      </c>
      <c r="B58" s="41" t="n"/>
      <c r="C58" s="32" t="n"/>
      <c r="D58" s="41" t="n"/>
      <c r="E58" s="32" t="n"/>
      <c r="F58" s="32" t="n"/>
      <c r="G58" s="32" t="n"/>
      <c r="H58" s="32" t="n"/>
      <c r="I58" s="32" t="n"/>
      <c r="J58" s="32" t="n"/>
      <c r="K58" s="41" t="n"/>
      <c r="L58" s="32" t="n"/>
      <c r="M58" s="32" t="n"/>
      <c r="N58" s="32" t="n"/>
      <c r="O58" s="32" t="n"/>
      <c r="P58" s="32" t="n"/>
      <c r="Q58" s="41" t="n"/>
      <c r="R58" s="32" t="n"/>
      <c r="S58" s="32" t="n"/>
      <c r="T58" s="32" t="n"/>
    </row>
    <row r="59">
      <c r="A59" s="123" t="n">
        <v>55</v>
      </c>
      <c r="B59" s="39" t="n"/>
      <c r="C59" s="28" t="n"/>
      <c r="D59" s="39" t="n"/>
      <c r="E59" s="28" t="n"/>
      <c r="F59" s="28" t="n"/>
      <c r="G59" s="28" t="n"/>
      <c r="H59" s="28" t="n"/>
      <c r="I59" s="28" t="n"/>
      <c r="J59" s="28" t="n"/>
      <c r="K59" s="39" t="n"/>
      <c r="L59" s="28" t="n"/>
      <c r="M59" s="28" t="n"/>
      <c r="N59" s="28" t="n"/>
      <c r="O59" s="28" t="n"/>
      <c r="P59" s="28" t="n"/>
      <c r="Q59" s="39" t="n"/>
      <c r="R59" s="28" t="n"/>
      <c r="S59" s="28" t="n"/>
      <c r="T59" s="28" t="n"/>
    </row>
    <row r="60">
      <c r="A60" s="125" t="n">
        <v>56</v>
      </c>
      <c r="B60" s="41" t="n"/>
      <c r="C60" s="32" t="n"/>
      <c r="D60" s="41" t="n"/>
      <c r="E60" s="32" t="n"/>
      <c r="F60" s="32" t="n"/>
      <c r="G60" s="32" t="n"/>
      <c r="H60" s="32" t="n"/>
      <c r="I60" s="32" t="n"/>
      <c r="J60" s="32" t="n"/>
      <c r="K60" s="41" t="n"/>
      <c r="L60" s="32" t="n"/>
      <c r="M60" s="32" t="n"/>
      <c r="N60" s="32" t="n"/>
      <c r="O60" s="32" t="n"/>
      <c r="P60" s="32" t="n"/>
      <c r="Q60" s="41" t="n"/>
      <c r="R60" s="32" t="n"/>
      <c r="S60" s="32" t="n"/>
      <c r="T60" s="32" t="n"/>
    </row>
    <row r="61">
      <c r="A61" s="123" t="n">
        <v>57</v>
      </c>
      <c r="B61" s="39" t="n"/>
      <c r="C61" s="28" t="n"/>
      <c r="D61" s="39" t="n"/>
      <c r="E61" s="28" t="n"/>
      <c r="F61" s="28" t="n"/>
      <c r="G61" s="28" t="n"/>
      <c r="H61" s="28" t="n"/>
      <c r="I61" s="28" t="n"/>
      <c r="J61" s="28" t="n"/>
      <c r="K61" s="39" t="n"/>
      <c r="L61" s="28" t="n"/>
      <c r="M61" s="28" t="n"/>
      <c r="N61" s="28" t="n"/>
      <c r="O61" s="28" t="n"/>
      <c r="P61" s="28" t="n"/>
      <c r="Q61" s="39" t="n"/>
      <c r="R61" s="28" t="n"/>
      <c r="S61" s="28" t="n"/>
      <c r="T61" s="28" t="n"/>
    </row>
    <row r="62">
      <c r="A62" s="125" t="n">
        <v>58</v>
      </c>
      <c r="B62" s="41" t="n"/>
      <c r="C62" s="32" t="n"/>
      <c r="D62" s="41" t="n"/>
      <c r="E62" s="32" t="n"/>
      <c r="F62" s="32" t="n"/>
      <c r="G62" s="32" t="n"/>
      <c r="H62" s="32" t="n"/>
      <c r="I62" s="32" t="n"/>
      <c r="J62" s="32" t="n"/>
      <c r="K62" s="41" t="n"/>
      <c r="L62" s="32" t="n"/>
      <c r="M62" s="32" t="n"/>
      <c r="N62" s="32" t="n"/>
      <c r="O62" s="32" t="n"/>
      <c r="P62" s="32" t="n"/>
      <c r="Q62" s="41" t="n"/>
      <c r="R62" s="32" t="n"/>
      <c r="S62" s="32" t="n"/>
      <c r="T62" s="32" t="n"/>
    </row>
    <row r="63">
      <c r="A63" s="123" t="n">
        <v>59</v>
      </c>
      <c r="B63" s="39" t="n"/>
      <c r="C63" s="28" t="n"/>
      <c r="D63" s="39" t="n"/>
      <c r="E63" s="28" t="n"/>
      <c r="F63" s="28" t="n"/>
      <c r="G63" s="28" t="n"/>
      <c r="H63" s="28" t="n"/>
      <c r="I63" s="28" t="n"/>
      <c r="J63" s="28" t="n"/>
      <c r="K63" s="39" t="n"/>
      <c r="L63" s="28" t="n"/>
      <c r="M63" s="28" t="n"/>
      <c r="N63" s="28" t="n"/>
      <c r="O63" s="28" t="n"/>
      <c r="P63" s="28" t="n"/>
      <c r="Q63" s="39" t="n"/>
      <c r="R63" s="28" t="n"/>
      <c r="S63" s="28" t="n"/>
      <c r="T63" s="28" t="n"/>
    </row>
    <row r="64">
      <c r="A64" s="125" t="n">
        <v>60</v>
      </c>
      <c r="B64" s="41" t="n"/>
      <c r="C64" s="32" t="n"/>
      <c r="D64" s="41" t="n"/>
      <c r="E64" s="32" t="n"/>
      <c r="F64" s="32" t="n"/>
      <c r="G64" s="32" t="n"/>
      <c r="H64" s="32" t="n"/>
      <c r="I64" s="32" t="n"/>
      <c r="J64" s="32" t="n"/>
      <c r="K64" s="41" t="n"/>
      <c r="L64" s="32" t="n"/>
      <c r="M64" s="32" t="n"/>
      <c r="N64" s="32" t="n"/>
      <c r="O64" s="32" t="n"/>
      <c r="P64" s="32" t="n"/>
      <c r="Q64" s="41" t="n"/>
      <c r="R64" s="32" t="n"/>
      <c r="S64" s="32" t="n"/>
      <c r="T64" s="32" t="n"/>
    </row>
    <row r="65">
      <c r="A65" s="123" t="n">
        <v>61</v>
      </c>
      <c r="B65" s="39" t="n"/>
      <c r="C65" s="28" t="n"/>
      <c r="D65" s="39" t="n"/>
      <c r="E65" s="28" t="n"/>
      <c r="F65" s="28" t="n"/>
      <c r="G65" s="28" t="n"/>
      <c r="H65" s="28" t="n"/>
      <c r="I65" s="28" t="n"/>
      <c r="J65" s="28" t="n"/>
      <c r="K65" s="39" t="n"/>
      <c r="L65" s="28" t="n"/>
      <c r="M65" s="28" t="n"/>
      <c r="N65" s="28" t="n"/>
      <c r="O65" s="28" t="n"/>
      <c r="P65" s="28" t="n"/>
      <c r="Q65" s="39" t="n"/>
      <c r="R65" s="28" t="n"/>
      <c r="S65" s="28" t="n"/>
      <c r="T65" s="28" t="n"/>
    </row>
    <row r="66">
      <c r="A66" s="125" t="n">
        <v>62</v>
      </c>
      <c r="B66" s="41" t="n"/>
      <c r="C66" s="32" t="n"/>
      <c r="D66" s="41" t="n"/>
      <c r="E66" s="32" t="n"/>
      <c r="F66" s="32" t="n"/>
      <c r="G66" s="32" t="n"/>
      <c r="H66" s="32" t="n"/>
      <c r="I66" s="32" t="n"/>
      <c r="J66" s="32" t="n"/>
      <c r="K66" s="41" t="n"/>
      <c r="L66" s="32" t="n"/>
      <c r="M66" s="32" t="n"/>
      <c r="N66" s="32" t="n"/>
      <c r="O66" s="32" t="n"/>
      <c r="P66" s="32" t="n"/>
      <c r="Q66" s="41" t="n"/>
      <c r="R66" s="32" t="n"/>
      <c r="S66" s="32" t="n"/>
      <c r="T66" s="32" t="n"/>
    </row>
    <row r="67">
      <c r="A67" s="123" t="n">
        <v>63</v>
      </c>
      <c r="B67" s="39" t="n"/>
      <c r="C67" s="28" t="n"/>
      <c r="D67" s="39" t="n"/>
      <c r="E67" s="28" t="n"/>
      <c r="F67" s="28" t="n"/>
      <c r="G67" s="28" t="n"/>
      <c r="H67" s="28" t="n"/>
      <c r="I67" s="28" t="n"/>
      <c r="J67" s="28" t="n"/>
      <c r="K67" s="39" t="n"/>
      <c r="L67" s="28" t="n"/>
      <c r="M67" s="28" t="n"/>
      <c r="N67" s="28" t="n"/>
      <c r="O67" s="28" t="n"/>
      <c r="P67" s="28" t="n"/>
      <c r="Q67" s="39" t="n"/>
      <c r="R67" s="28" t="n"/>
      <c r="S67" s="28" t="n"/>
      <c r="T67" s="28" t="n"/>
    </row>
    <row r="68">
      <c r="A68" s="125" t="n">
        <v>64</v>
      </c>
      <c r="B68" s="41" t="n"/>
      <c r="C68" s="32" t="n"/>
      <c r="D68" s="41" t="n"/>
      <c r="E68" s="32" t="n"/>
      <c r="F68" s="32" t="n"/>
      <c r="G68" s="32" t="n"/>
      <c r="H68" s="32" t="n"/>
      <c r="I68" s="32" t="n"/>
      <c r="J68" s="32" t="n"/>
      <c r="K68" s="41" t="n"/>
      <c r="L68" s="32" t="n"/>
      <c r="M68" s="32" t="n"/>
      <c r="N68" s="32" t="n"/>
      <c r="O68" s="32" t="n"/>
      <c r="P68" s="32" t="n"/>
      <c r="Q68" s="41" t="n"/>
      <c r="R68" s="32" t="n"/>
      <c r="S68" s="32" t="n"/>
      <c r="T68" s="32" t="n"/>
    </row>
    <row r="69">
      <c r="A69" s="123" t="n">
        <v>65</v>
      </c>
      <c r="B69" s="39" t="n"/>
      <c r="C69" s="28" t="n"/>
      <c r="D69" s="39" t="n"/>
      <c r="E69" s="28" t="n"/>
      <c r="F69" s="28" t="n"/>
      <c r="G69" s="28" t="n"/>
      <c r="H69" s="28" t="n"/>
      <c r="I69" s="28" t="n"/>
      <c r="J69" s="28" t="n"/>
      <c r="K69" s="39" t="n"/>
      <c r="L69" s="28" t="n"/>
      <c r="M69" s="28" t="n"/>
      <c r="N69" s="28" t="n"/>
      <c r="O69" s="28" t="n"/>
      <c r="P69" s="28" t="n"/>
      <c r="Q69" s="39" t="n"/>
      <c r="R69" s="28" t="n"/>
      <c r="S69" s="28" t="n"/>
      <c r="T69" s="28" t="n"/>
    </row>
    <row r="70">
      <c r="A70" s="125" t="n">
        <v>66</v>
      </c>
      <c r="B70" s="41" t="n"/>
      <c r="C70" s="32" t="n"/>
      <c r="D70" s="41" t="n"/>
      <c r="E70" s="32" t="n"/>
      <c r="F70" s="32" t="n"/>
      <c r="G70" s="32" t="n"/>
      <c r="H70" s="32" t="n"/>
      <c r="I70" s="32" t="n"/>
      <c r="J70" s="32" t="n"/>
      <c r="K70" s="41" t="n"/>
      <c r="L70" s="32" t="n"/>
      <c r="M70" s="32" t="n"/>
      <c r="N70" s="32" t="n"/>
      <c r="O70" s="32" t="n"/>
      <c r="P70" s="32" t="n"/>
      <c r="Q70" s="41" t="n"/>
      <c r="R70" s="32" t="n"/>
      <c r="S70" s="32" t="n"/>
      <c r="T70" s="32" t="n"/>
    </row>
    <row r="71">
      <c r="A71" s="123" t="n">
        <v>67</v>
      </c>
      <c r="B71" s="39" t="n"/>
      <c r="C71" s="28" t="n"/>
      <c r="D71" s="39" t="n"/>
      <c r="E71" s="28" t="n"/>
      <c r="F71" s="28" t="n"/>
      <c r="G71" s="28" t="n"/>
      <c r="H71" s="28" t="n"/>
      <c r="I71" s="28" t="n"/>
      <c r="J71" s="28" t="n"/>
      <c r="K71" s="39" t="n"/>
      <c r="L71" s="28" t="n"/>
      <c r="M71" s="28" t="n"/>
      <c r="N71" s="28" t="n"/>
      <c r="O71" s="28" t="n"/>
      <c r="P71" s="28" t="n"/>
      <c r="Q71" s="39" t="n"/>
      <c r="R71" s="28" t="n"/>
      <c r="S71" s="28" t="n"/>
      <c r="T71" s="28" t="n"/>
    </row>
    <row r="72">
      <c r="A72" s="125" t="n">
        <v>68</v>
      </c>
      <c r="B72" s="41" t="n"/>
      <c r="C72" s="32" t="n"/>
      <c r="D72" s="41" t="n"/>
      <c r="E72" s="32" t="n"/>
      <c r="F72" s="32" t="n"/>
      <c r="G72" s="32" t="n"/>
      <c r="H72" s="32" t="n"/>
      <c r="I72" s="32" t="n"/>
      <c r="J72" s="32" t="n"/>
      <c r="K72" s="41" t="n"/>
      <c r="L72" s="32" t="n"/>
      <c r="M72" s="32" t="n"/>
      <c r="N72" s="32" t="n"/>
      <c r="O72" s="32" t="n"/>
      <c r="P72" s="32" t="n"/>
      <c r="Q72" s="41" t="n"/>
      <c r="R72" s="32" t="n"/>
      <c r="S72" s="32" t="n"/>
      <c r="T72" s="32" t="n"/>
    </row>
    <row r="73">
      <c r="A73" s="123" t="n">
        <v>69</v>
      </c>
      <c r="B73" s="39" t="n"/>
      <c r="C73" s="28" t="n"/>
      <c r="D73" s="39" t="n"/>
      <c r="E73" s="28" t="n"/>
      <c r="F73" s="28" t="n"/>
      <c r="G73" s="28" t="n"/>
      <c r="H73" s="28" t="n"/>
      <c r="I73" s="28" t="n"/>
      <c r="J73" s="28" t="n"/>
      <c r="K73" s="39" t="n"/>
      <c r="L73" s="28" t="n"/>
      <c r="M73" s="28" t="n"/>
      <c r="N73" s="28" t="n"/>
      <c r="O73" s="28" t="n"/>
      <c r="P73" s="28" t="n"/>
      <c r="Q73" s="39" t="n"/>
      <c r="R73" s="28" t="n"/>
      <c r="S73" s="28" t="n"/>
      <c r="T73" s="28" t="n"/>
    </row>
    <row r="74">
      <c r="A74" s="125" t="n">
        <v>70</v>
      </c>
      <c r="B74" s="41" t="n"/>
      <c r="C74" s="32" t="n"/>
      <c r="D74" s="41" t="n"/>
      <c r="E74" s="32" t="n"/>
      <c r="F74" s="32" t="n"/>
      <c r="G74" s="32" t="n"/>
      <c r="H74" s="32" t="n"/>
      <c r="I74" s="32" t="n"/>
      <c r="J74" s="32" t="n"/>
      <c r="K74" s="41" t="n"/>
      <c r="L74" s="32" t="n"/>
      <c r="M74" s="32" t="n"/>
      <c r="N74" s="32" t="n"/>
      <c r="O74" s="32" t="n"/>
      <c r="P74" s="32" t="n"/>
      <c r="Q74" s="41" t="n"/>
      <c r="R74" s="32" t="n"/>
      <c r="S74" s="32" t="n"/>
      <c r="T74" s="32" t="n"/>
    </row>
    <row r="75">
      <c r="A75" s="123" t="n">
        <v>71</v>
      </c>
      <c r="B75" s="39" t="n"/>
      <c r="C75" s="28" t="n"/>
      <c r="D75" s="39" t="n"/>
      <c r="E75" s="28" t="n"/>
      <c r="F75" s="28" t="n"/>
      <c r="G75" s="28" t="n"/>
      <c r="H75" s="28" t="n"/>
      <c r="I75" s="28" t="n"/>
      <c r="J75" s="28" t="n"/>
      <c r="K75" s="39" t="n"/>
      <c r="L75" s="28" t="n"/>
      <c r="M75" s="28" t="n"/>
      <c r="N75" s="28" t="n"/>
      <c r="O75" s="28" t="n"/>
      <c r="P75" s="28" t="n"/>
      <c r="Q75" s="39" t="n"/>
      <c r="R75" s="28" t="n"/>
      <c r="S75" s="28" t="n"/>
      <c r="T75" s="28" t="n"/>
    </row>
    <row r="76">
      <c r="A76" s="125" t="n">
        <v>72</v>
      </c>
      <c r="B76" s="41" t="n"/>
      <c r="C76" s="32" t="n"/>
      <c r="D76" s="41" t="n"/>
      <c r="E76" s="32" t="n"/>
      <c r="F76" s="32" t="n"/>
      <c r="G76" s="32" t="n"/>
      <c r="H76" s="32" t="n"/>
      <c r="I76" s="32" t="n"/>
      <c r="J76" s="32" t="n"/>
      <c r="K76" s="41" t="n"/>
      <c r="L76" s="32" t="n"/>
      <c r="M76" s="32" t="n"/>
      <c r="N76" s="32" t="n"/>
      <c r="O76" s="32" t="n"/>
      <c r="P76" s="32" t="n"/>
      <c r="Q76" s="41" t="n"/>
      <c r="R76" s="32" t="n"/>
      <c r="S76" s="32" t="n"/>
      <c r="T76" s="32" t="n"/>
    </row>
    <row r="77">
      <c r="A77" s="123" t="n">
        <v>73</v>
      </c>
      <c r="B77" s="39" t="n"/>
      <c r="C77" s="28" t="n"/>
      <c r="D77" s="39" t="n"/>
      <c r="E77" s="28" t="n"/>
      <c r="F77" s="28" t="n"/>
      <c r="G77" s="28" t="n"/>
      <c r="H77" s="28" t="n"/>
      <c r="I77" s="28" t="n"/>
      <c r="J77" s="28" t="n"/>
      <c r="K77" s="39" t="n"/>
      <c r="L77" s="28" t="n"/>
      <c r="M77" s="28" t="n"/>
      <c r="N77" s="28" t="n"/>
      <c r="O77" s="28" t="n"/>
      <c r="P77" s="28" t="n"/>
      <c r="Q77" s="39" t="n"/>
      <c r="R77" s="28" t="n"/>
      <c r="S77" s="28" t="n"/>
      <c r="T77" s="28" t="n"/>
    </row>
    <row r="78">
      <c r="A78" s="125" t="n">
        <v>74</v>
      </c>
      <c r="B78" s="41" t="n"/>
      <c r="C78" s="32" t="n"/>
      <c r="D78" s="41" t="n"/>
      <c r="E78" s="32" t="n"/>
      <c r="F78" s="32" t="n"/>
      <c r="G78" s="32" t="n"/>
      <c r="H78" s="32" t="n"/>
      <c r="I78" s="32" t="n"/>
      <c r="J78" s="32" t="n"/>
      <c r="K78" s="41" t="n"/>
      <c r="L78" s="32" t="n"/>
      <c r="M78" s="32" t="n"/>
      <c r="N78" s="32" t="n"/>
      <c r="O78" s="32" t="n"/>
      <c r="P78" s="32" t="n"/>
      <c r="Q78" s="41" t="n"/>
      <c r="R78" s="32" t="n"/>
      <c r="S78" s="32" t="n"/>
      <c r="T78" s="32" t="n"/>
    </row>
    <row r="79">
      <c r="A79" s="123" t="n">
        <v>75</v>
      </c>
      <c r="B79" s="39" t="n"/>
      <c r="C79" s="28" t="n"/>
      <c r="D79" s="39" t="n"/>
      <c r="E79" s="28" t="n"/>
      <c r="F79" s="28" t="n"/>
      <c r="G79" s="28" t="n"/>
      <c r="H79" s="28" t="n"/>
      <c r="I79" s="28" t="n"/>
      <c r="J79" s="28" t="n"/>
      <c r="K79" s="39" t="n"/>
      <c r="L79" s="28" t="n"/>
      <c r="M79" s="28" t="n"/>
      <c r="N79" s="28" t="n"/>
      <c r="O79" s="28" t="n"/>
      <c r="P79" s="28" t="n"/>
      <c r="Q79" s="39" t="n"/>
      <c r="R79" s="28" t="n"/>
      <c r="S79" s="28" t="n"/>
      <c r="T79" s="28" t="n"/>
    </row>
    <row r="80">
      <c r="A80" s="125" t="n">
        <v>76</v>
      </c>
      <c r="B80" s="41" t="n"/>
      <c r="C80" s="32" t="n"/>
      <c r="D80" s="41" t="n"/>
      <c r="E80" s="32" t="n"/>
      <c r="F80" s="32" t="n"/>
      <c r="G80" s="32" t="n"/>
      <c r="H80" s="32" t="n"/>
      <c r="I80" s="32" t="n"/>
      <c r="J80" s="32" t="n"/>
      <c r="K80" s="41" t="n"/>
      <c r="L80" s="32" t="n"/>
      <c r="M80" s="32" t="n"/>
      <c r="N80" s="32" t="n"/>
      <c r="O80" s="32" t="n"/>
      <c r="P80" s="32" t="n"/>
      <c r="Q80" s="41" t="n"/>
      <c r="R80" s="32" t="n"/>
      <c r="S80" s="32" t="n"/>
      <c r="T80" s="32" t="n"/>
    </row>
    <row r="81">
      <c r="A81" s="123" t="n">
        <v>77</v>
      </c>
      <c r="B81" s="39" t="n"/>
      <c r="C81" s="28" t="n"/>
      <c r="D81" s="39" t="n"/>
      <c r="E81" s="28" t="n"/>
      <c r="F81" s="28" t="n"/>
      <c r="G81" s="28" t="n"/>
      <c r="H81" s="28" t="n"/>
      <c r="I81" s="28" t="n"/>
      <c r="J81" s="28" t="n"/>
      <c r="K81" s="39" t="n"/>
      <c r="L81" s="28" t="n"/>
      <c r="M81" s="28" t="n"/>
      <c r="N81" s="28" t="n"/>
      <c r="O81" s="28" t="n"/>
      <c r="P81" s="28" t="n"/>
      <c r="Q81" s="39" t="n"/>
      <c r="R81" s="28" t="n"/>
      <c r="S81" s="28" t="n"/>
      <c r="T81" s="28" t="n"/>
    </row>
    <row r="82">
      <c r="A82" s="125" t="n">
        <v>78</v>
      </c>
      <c r="B82" s="41" t="n"/>
      <c r="C82" s="32" t="n"/>
      <c r="D82" s="41" t="n"/>
      <c r="E82" s="32" t="n"/>
      <c r="F82" s="32" t="n"/>
      <c r="G82" s="32" t="n"/>
      <c r="H82" s="32" t="n"/>
      <c r="I82" s="32" t="n"/>
      <c r="J82" s="32" t="n"/>
      <c r="K82" s="41" t="n"/>
      <c r="L82" s="32" t="n"/>
      <c r="M82" s="32" t="n"/>
      <c r="N82" s="32" t="n"/>
      <c r="O82" s="32" t="n"/>
      <c r="P82" s="32" t="n"/>
      <c r="Q82" s="41" t="n"/>
      <c r="R82" s="32" t="n"/>
      <c r="S82" s="32" t="n"/>
      <c r="T82" s="32" t="n"/>
    </row>
    <row r="83">
      <c r="A83" s="123" t="n">
        <v>79</v>
      </c>
      <c r="B83" s="39" t="n"/>
      <c r="C83" s="28" t="n"/>
      <c r="D83" s="39" t="n"/>
      <c r="E83" s="28" t="n"/>
      <c r="F83" s="28" t="n"/>
      <c r="G83" s="28" t="n"/>
      <c r="H83" s="28" t="n"/>
      <c r="I83" s="28" t="n"/>
      <c r="J83" s="28" t="n"/>
      <c r="K83" s="39" t="n"/>
      <c r="L83" s="28" t="n"/>
      <c r="M83" s="28" t="n"/>
      <c r="N83" s="28" t="n"/>
      <c r="O83" s="28" t="n"/>
      <c r="P83" s="28" t="n"/>
      <c r="Q83" s="39" t="n"/>
      <c r="R83" s="28" t="n"/>
      <c r="S83" s="28" t="n"/>
      <c r="T83" s="28" t="n"/>
    </row>
    <row r="84">
      <c r="A84" s="125" t="n">
        <v>80</v>
      </c>
      <c r="B84" s="41" t="n"/>
      <c r="C84" s="32" t="n"/>
      <c r="D84" s="41" t="n"/>
      <c r="E84" s="32" t="n"/>
      <c r="F84" s="32" t="n"/>
      <c r="G84" s="32" t="n"/>
      <c r="H84" s="32" t="n"/>
      <c r="I84" s="32" t="n"/>
      <c r="J84" s="32" t="n"/>
      <c r="K84" s="41" t="n"/>
      <c r="L84" s="32" t="n"/>
      <c r="M84" s="32" t="n"/>
      <c r="N84" s="32" t="n"/>
      <c r="O84" s="32" t="n"/>
      <c r="P84" s="32" t="n"/>
      <c r="Q84" s="41" t="n"/>
      <c r="R84" s="32" t="n"/>
      <c r="S84" s="32" t="n"/>
      <c r="T84" s="32" t="n"/>
    </row>
    <row r="85">
      <c r="A85" s="123" t="n">
        <v>81</v>
      </c>
      <c r="B85" s="39" t="n"/>
      <c r="C85" s="28" t="n"/>
      <c r="D85" s="39" t="n"/>
      <c r="E85" s="28" t="n"/>
      <c r="F85" s="28" t="n"/>
      <c r="G85" s="28" t="n"/>
      <c r="H85" s="28" t="n"/>
      <c r="I85" s="28" t="n"/>
      <c r="J85" s="28" t="n"/>
      <c r="K85" s="39" t="n"/>
      <c r="L85" s="28" t="n"/>
      <c r="M85" s="28" t="n"/>
      <c r="N85" s="28" t="n"/>
      <c r="O85" s="28" t="n"/>
      <c r="P85" s="28" t="n"/>
      <c r="Q85" s="39" t="n"/>
      <c r="R85" s="28" t="n"/>
      <c r="S85" s="28" t="n"/>
      <c r="T85" s="28" t="n"/>
    </row>
    <row r="86">
      <c r="A86" s="125" t="n">
        <v>82</v>
      </c>
      <c r="B86" s="41" t="n"/>
      <c r="C86" s="32" t="n"/>
      <c r="D86" s="41" t="n"/>
      <c r="E86" s="32" t="n"/>
      <c r="F86" s="32" t="n"/>
      <c r="G86" s="32" t="n"/>
      <c r="H86" s="32" t="n"/>
      <c r="I86" s="32" t="n"/>
      <c r="J86" s="32" t="n"/>
      <c r="K86" s="41" t="n"/>
      <c r="L86" s="32" t="n"/>
      <c r="M86" s="32" t="n"/>
      <c r="N86" s="32" t="n"/>
      <c r="O86" s="32" t="n"/>
      <c r="P86" s="32" t="n"/>
      <c r="Q86" s="41" t="n"/>
      <c r="R86" s="32" t="n"/>
      <c r="S86" s="32" t="n"/>
      <c r="T86" s="32" t="n"/>
    </row>
    <row r="87">
      <c r="A87" s="123" t="n">
        <v>83</v>
      </c>
      <c r="B87" s="39" t="n"/>
      <c r="C87" s="28" t="n"/>
      <c r="D87" s="39" t="n"/>
      <c r="E87" s="28" t="n"/>
      <c r="F87" s="28" t="n"/>
      <c r="G87" s="28" t="n"/>
      <c r="H87" s="28" t="n"/>
      <c r="I87" s="28" t="n"/>
      <c r="J87" s="28" t="n"/>
      <c r="K87" s="39" t="n"/>
      <c r="L87" s="28" t="n"/>
      <c r="M87" s="28" t="n"/>
      <c r="N87" s="28" t="n"/>
      <c r="O87" s="28" t="n"/>
      <c r="P87" s="28" t="n"/>
      <c r="Q87" s="39" t="n"/>
      <c r="R87" s="28" t="n"/>
      <c r="S87" s="28" t="n"/>
      <c r="T87" s="28" t="n"/>
    </row>
    <row r="88">
      <c r="A88" s="125" t="n">
        <v>84</v>
      </c>
      <c r="B88" s="41" t="n"/>
      <c r="C88" s="32" t="n"/>
      <c r="D88" s="41" t="n"/>
      <c r="E88" s="32" t="n"/>
      <c r="F88" s="32" t="n"/>
      <c r="G88" s="32" t="n"/>
      <c r="H88" s="32" t="n"/>
      <c r="I88" s="32" t="n"/>
      <c r="J88" s="32" t="n"/>
      <c r="K88" s="41" t="n"/>
      <c r="L88" s="32" t="n"/>
      <c r="M88" s="32" t="n"/>
      <c r="N88" s="32" t="n"/>
      <c r="O88" s="32" t="n"/>
      <c r="P88" s="32" t="n"/>
      <c r="Q88" s="41" t="n"/>
      <c r="R88" s="32" t="n"/>
      <c r="S88" s="32" t="n"/>
      <c r="T88" s="32" t="n"/>
    </row>
    <row r="89">
      <c r="A89" s="123" t="n">
        <v>85</v>
      </c>
      <c r="B89" s="39" t="n"/>
      <c r="C89" s="28" t="n"/>
      <c r="D89" s="39" t="n"/>
      <c r="E89" s="28" t="n"/>
      <c r="F89" s="28" t="n"/>
      <c r="G89" s="28" t="n"/>
      <c r="H89" s="28" t="n"/>
      <c r="I89" s="28" t="n"/>
      <c r="J89" s="28" t="n"/>
      <c r="K89" s="39" t="n"/>
      <c r="L89" s="28" t="n"/>
      <c r="M89" s="28" t="n"/>
      <c r="N89" s="28" t="n"/>
      <c r="O89" s="28" t="n"/>
      <c r="P89" s="28" t="n"/>
      <c r="Q89" s="39" t="n"/>
      <c r="R89" s="28" t="n"/>
      <c r="S89" s="28" t="n"/>
      <c r="T89" s="28" t="n"/>
    </row>
    <row r="90">
      <c r="A90" s="125" t="n">
        <v>86</v>
      </c>
      <c r="B90" s="41" t="n"/>
      <c r="C90" s="32" t="n"/>
      <c r="D90" s="41" t="n"/>
      <c r="E90" s="32" t="n"/>
      <c r="F90" s="32" t="n"/>
      <c r="G90" s="32" t="n"/>
      <c r="H90" s="32" t="n"/>
      <c r="I90" s="32" t="n"/>
      <c r="J90" s="32" t="n"/>
      <c r="K90" s="41" t="n"/>
      <c r="L90" s="32" t="n"/>
      <c r="M90" s="32" t="n"/>
      <c r="N90" s="32" t="n"/>
      <c r="O90" s="32" t="n"/>
      <c r="P90" s="32" t="n"/>
      <c r="Q90" s="41" t="n"/>
      <c r="R90" s="32" t="n"/>
      <c r="S90" s="32" t="n"/>
      <c r="T90" s="32" t="n"/>
    </row>
    <row r="91">
      <c r="A91" s="123" t="n">
        <v>87</v>
      </c>
      <c r="B91" s="39" t="n"/>
      <c r="C91" s="28" t="n"/>
      <c r="D91" s="39" t="n"/>
      <c r="E91" s="28" t="n"/>
      <c r="F91" s="28" t="n"/>
      <c r="G91" s="28" t="n"/>
      <c r="H91" s="28" t="n"/>
      <c r="I91" s="28" t="n"/>
      <c r="J91" s="28" t="n"/>
      <c r="K91" s="39" t="n"/>
      <c r="L91" s="28" t="n"/>
      <c r="M91" s="28" t="n"/>
      <c r="N91" s="28" t="n"/>
      <c r="O91" s="28" t="n"/>
      <c r="P91" s="28" t="n"/>
      <c r="Q91" s="39" t="n"/>
      <c r="R91" s="28" t="n"/>
      <c r="S91" s="28" t="n"/>
      <c r="T91" s="28" t="n"/>
    </row>
    <row r="92">
      <c r="A92" s="125" t="n">
        <v>88</v>
      </c>
      <c r="B92" s="41" t="n"/>
      <c r="C92" s="32" t="n"/>
      <c r="D92" s="41" t="n"/>
      <c r="E92" s="32" t="n"/>
      <c r="F92" s="32" t="n"/>
      <c r="G92" s="32" t="n"/>
      <c r="H92" s="32" t="n"/>
      <c r="I92" s="32" t="n"/>
      <c r="J92" s="32" t="n"/>
      <c r="K92" s="41" t="n"/>
      <c r="L92" s="32" t="n"/>
      <c r="M92" s="32" t="n"/>
      <c r="N92" s="32" t="n"/>
      <c r="O92" s="32" t="n"/>
      <c r="P92" s="32" t="n"/>
      <c r="Q92" s="41" t="n"/>
      <c r="R92" s="32" t="n"/>
      <c r="S92" s="32" t="n"/>
      <c r="T92" s="32" t="n"/>
    </row>
    <row r="93">
      <c r="A93" s="123" t="n">
        <v>89</v>
      </c>
      <c r="B93" s="39" t="n"/>
      <c r="C93" s="28" t="n"/>
      <c r="D93" s="39" t="n"/>
      <c r="E93" s="28" t="n"/>
      <c r="F93" s="28" t="n"/>
      <c r="G93" s="28" t="n"/>
      <c r="H93" s="28" t="n"/>
      <c r="I93" s="28" t="n"/>
      <c r="J93" s="28" t="n"/>
      <c r="K93" s="39" t="n"/>
      <c r="L93" s="28" t="n"/>
      <c r="M93" s="28" t="n"/>
      <c r="N93" s="28" t="n"/>
      <c r="O93" s="28" t="n"/>
      <c r="P93" s="28" t="n"/>
      <c r="Q93" s="39" t="n"/>
      <c r="R93" s="28" t="n"/>
      <c r="S93" s="28" t="n"/>
      <c r="T93" s="28" t="n"/>
    </row>
    <row r="94">
      <c r="A94" s="125" t="n">
        <v>90</v>
      </c>
      <c r="B94" s="41" t="n"/>
      <c r="C94" s="32" t="n"/>
      <c r="D94" s="41" t="n"/>
      <c r="E94" s="32" t="n"/>
      <c r="F94" s="32" t="n"/>
      <c r="G94" s="32" t="n"/>
      <c r="H94" s="32" t="n"/>
      <c r="I94" s="32" t="n"/>
      <c r="J94" s="32" t="n"/>
      <c r="K94" s="41" t="n"/>
      <c r="L94" s="32" t="n"/>
      <c r="M94" s="32" t="n"/>
      <c r="N94" s="32" t="n"/>
      <c r="O94" s="32" t="n"/>
      <c r="P94" s="32" t="n"/>
      <c r="Q94" s="41" t="n"/>
      <c r="R94" s="32" t="n"/>
      <c r="S94" s="32" t="n"/>
      <c r="T94" s="32" t="n"/>
    </row>
    <row r="95">
      <c r="A95" s="123" t="n">
        <v>91</v>
      </c>
      <c r="B95" s="39" t="n"/>
      <c r="C95" s="28" t="n"/>
      <c r="D95" s="39" t="n"/>
      <c r="E95" s="28" t="n"/>
      <c r="F95" s="28" t="n"/>
      <c r="G95" s="28" t="n"/>
      <c r="H95" s="28" t="n"/>
      <c r="I95" s="28" t="n"/>
      <c r="J95" s="28" t="n"/>
      <c r="K95" s="39" t="n"/>
      <c r="L95" s="28" t="n"/>
      <c r="M95" s="28" t="n"/>
      <c r="N95" s="28" t="n"/>
      <c r="O95" s="28" t="n"/>
      <c r="P95" s="28" t="n"/>
      <c r="Q95" s="39" t="n"/>
      <c r="R95" s="28" t="n"/>
      <c r="S95" s="28" t="n"/>
      <c r="T95" s="28" t="n"/>
    </row>
    <row r="96">
      <c r="A96" s="125" t="n">
        <v>92</v>
      </c>
      <c r="B96" s="41" t="n"/>
      <c r="C96" s="32" t="n"/>
      <c r="D96" s="41" t="n"/>
      <c r="E96" s="32" t="n"/>
      <c r="F96" s="32" t="n"/>
      <c r="G96" s="32" t="n"/>
      <c r="H96" s="32" t="n"/>
      <c r="I96" s="32" t="n"/>
      <c r="J96" s="32" t="n"/>
      <c r="K96" s="41" t="n"/>
      <c r="L96" s="32" t="n"/>
      <c r="M96" s="32" t="n"/>
      <c r="N96" s="32" t="n"/>
      <c r="O96" s="32" t="n"/>
      <c r="P96" s="32" t="n"/>
      <c r="Q96" s="41" t="n"/>
      <c r="R96" s="32" t="n"/>
      <c r="S96" s="32" t="n"/>
      <c r="T96" s="32" t="n"/>
    </row>
    <row r="97">
      <c r="A97" s="123" t="n">
        <v>93</v>
      </c>
      <c r="B97" s="39" t="n"/>
      <c r="C97" s="28" t="n"/>
      <c r="D97" s="39" t="n"/>
      <c r="E97" s="28" t="n"/>
      <c r="F97" s="28" t="n"/>
      <c r="G97" s="28" t="n"/>
      <c r="H97" s="28" t="n"/>
      <c r="I97" s="28" t="n"/>
      <c r="J97" s="28" t="n"/>
      <c r="K97" s="39" t="n"/>
      <c r="L97" s="28" t="n"/>
      <c r="M97" s="28" t="n"/>
      <c r="N97" s="28" t="n"/>
      <c r="O97" s="28" t="n"/>
      <c r="P97" s="28" t="n"/>
      <c r="Q97" s="39" t="n"/>
      <c r="R97" s="28" t="n"/>
      <c r="S97" s="28" t="n"/>
      <c r="T97" s="28" t="n"/>
    </row>
    <row r="98">
      <c r="A98" s="125" t="n">
        <v>94</v>
      </c>
      <c r="B98" s="41" t="n"/>
      <c r="C98" s="32" t="n"/>
      <c r="D98" s="41" t="n"/>
      <c r="E98" s="32" t="n"/>
      <c r="F98" s="32" t="n"/>
      <c r="G98" s="32" t="n"/>
      <c r="H98" s="32" t="n"/>
      <c r="I98" s="32" t="n"/>
      <c r="J98" s="32" t="n"/>
      <c r="K98" s="41" t="n"/>
      <c r="L98" s="32" t="n"/>
      <c r="M98" s="32" t="n"/>
      <c r="N98" s="32" t="n"/>
      <c r="O98" s="32" t="n"/>
      <c r="P98" s="32" t="n"/>
      <c r="Q98" s="41" t="n"/>
      <c r="R98" s="32" t="n"/>
      <c r="S98" s="32" t="n"/>
      <c r="T98" s="32" t="n"/>
    </row>
    <row r="99">
      <c r="A99" s="123" t="n">
        <v>95</v>
      </c>
      <c r="B99" s="39" t="n"/>
      <c r="C99" s="28" t="n"/>
      <c r="D99" s="39" t="n"/>
      <c r="E99" s="28" t="n"/>
      <c r="F99" s="28" t="n"/>
      <c r="G99" s="28" t="n"/>
      <c r="H99" s="28" t="n"/>
      <c r="I99" s="28" t="n"/>
      <c r="J99" s="28" t="n"/>
      <c r="K99" s="39" t="n"/>
      <c r="L99" s="28" t="n"/>
      <c r="M99" s="28" t="n"/>
      <c r="N99" s="28" t="n"/>
      <c r="O99" s="28" t="n"/>
      <c r="P99" s="28" t="n"/>
      <c r="Q99" s="39" t="n"/>
      <c r="R99" s="28" t="n"/>
      <c r="S99" s="28" t="n"/>
      <c r="T99" s="28" t="n"/>
    </row>
    <row r="100">
      <c r="A100" s="125" t="n">
        <v>96</v>
      </c>
      <c r="B100" s="41" t="n"/>
      <c r="C100" s="32" t="n"/>
      <c r="D100" s="41" t="n"/>
      <c r="E100" s="32" t="n"/>
      <c r="F100" s="32" t="n"/>
      <c r="G100" s="32" t="n"/>
      <c r="H100" s="32" t="n"/>
      <c r="I100" s="32" t="n"/>
      <c r="J100" s="32" t="n"/>
      <c r="K100" s="41" t="n"/>
      <c r="L100" s="32" t="n"/>
      <c r="M100" s="32" t="n"/>
      <c r="N100" s="32" t="n"/>
      <c r="O100" s="32" t="n"/>
      <c r="P100" s="32" t="n"/>
      <c r="Q100" s="41" t="n"/>
      <c r="R100" s="32" t="n"/>
      <c r="S100" s="32" t="n"/>
      <c r="T100" s="32" t="n"/>
    </row>
    <row r="101">
      <c r="A101" s="123" t="n">
        <v>97</v>
      </c>
      <c r="B101" s="39" t="n"/>
      <c r="C101" s="28" t="n"/>
      <c r="D101" s="39" t="n"/>
      <c r="E101" s="28" t="n"/>
      <c r="F101" s="28" t="n"/>
      <c r="G101" s="28" t="n"/>
      <c r="H101" s="28" t="n"/>
      <c r="I101" s="28" t="n"/>
      <c r="J101" s="28" t="n"/>
      <c r="K101" s="39" t="n"/>
      <c r="L101" s="28" t="n"/>
      <c r="M101" s="28" t="n"/>
      <c r="N101" s="28" t="n"/>
      <c r="O101" s="28" t="n"/>
      <c r="P101" s="28" t="n"/>
      <c r="Q101" s="39" t="n"/>
      <c r="R101" s="28" t="n"/>
      <c r="S101" s="28" t="n"/>
      <c r="T101" s="28" t="n"/>
    </row>
    <row r="102">
      <c r="A102" s="125" t="n">
        <v>98</v>
      </c>
      <c r="B102" s="41" t="n"/>
      <c r="C102" s="32" t="n"/>
      <c r="D102" s="41" t="n"/>
      <c r="E102" s="32" t="n"/>
      <c r="F102" s="32" t="n"/>
      <c r="G102" s="32" t="n"/>
      <c r="H102" s="32" t="n"/>
      <c r="I102" s="32" t="n"/>
      <c r="J102" s="32" t="n"/>
      <c r="K102" s="41" t="n"/>
      <c r="L102" s="32" t="n"/>
      <c r="M102" s="32" t="n"/>
      <c r="N102" s="32" t="n"/>
      <c r="O102" s="32" t="n"/>
      <c r="P102" s="32" t="n"/>
      <c r="Q102" s="41" t="n"/>
      <c r="R102" s="32" t="n"/>
      <c r="S102" s="32" t="n"/>
      <c r="T102" s="32" t="n"/>
    </row>
    <row r="103">
      <c r="A103" s="123" t="n">
        <v>99</v>
      </c>
      <c r="B103" s="39" t="n"/>
      <c r="C103" s="28" t="n"/>
      <c r="D103" s="39" t="n"/>
      <c r="E103" s="28" t="n"/>
      <c r="F103" s="28" t="n"/>
      <c r="G103" s="28" t="n"/>
      <c r="H103" s="28" t="n"/>
      <c r="I103" s="28" t="n"/>
      <c r="J103" s="28" t="n"/>
      <c r="K103" s="39" t="n"/>
      <c r="L103" s="28" t="n"/>
      <c r="M103" s="28" t="n"/>
      <c r="N103" s="28" t="n"/>
      <c r="O103" s="28" t="n"/>
      <c r="P103" s="28" t="n"/>
      <c r="Q103" s="39" t="n"/>
      <c r="R103" s="28" t="n"/>
      <c r="S103" s="28" t="n"/>
      <c r="T103" s="28" t="n"/>
    </row>
    <row r="104">
      <c r="A104" s="125" t="n">
        <v>100</v>
      </c>
      <c r="B104" s="41" t="n"/>
      <c r="C104" s="32" t="n"/>
      <c r="D104" s="41" t="n"/>
      <c r="E104" s="32" t="n"/>
      <c r="F104" s="32" t="n"/>
      <c r="G104" s="32" t="n"/>
      <c r="H104" s="32" t="n"/>
      <c r="I104" s="32" t="n"/>
      <c r="J104" s="32" t="n"/>
      <c r="K104" s="41" t="n"/>
      <c r="L104" s="32" t="n"/>
      <c r="M104" s="32" t="n"/>
      <c r="N104" s="32" t="n"/>
      <c r="O104" s="32" t="n"/>
      <c r="P104" s="32" t="n"/>
      <c r="Q104" s="41" t="n"/>
      <c r="R104" s="32" t="n"/>
      <c r="S104" s="32" t="n"/>
      <c r="T104" s="32" t="n"/>
    </row>
    <row r="105">
      <c r="A105" s="123" t="n">
        <v>101</v>
      </c>
      <c r="B105" s="39" t="n"/>
      <c r="C105" s="28" t="n"/>
      <c r="D105" s="39" t="n"/>
      <c r="E105" s="28" t="n"/>
      <c r="F105" s="28" t="n"/>
      <c r="G105" s="28" t="n"/>
      <c r="H105" s="28" t="n"/>
      <c r="I105" s="28" t="n"/>
      <c r="J105" s="28" t="n"/>
      <c r="K105" s="39" t="n"/>
      <c r="L105" s="28" t="n"/>
      <c r="M105" s="28" t="n"/>
      <c r="N105" s="28" t="n"/>
      <c r="O105" s="28" t="n"/>
      <c r="P105" s="28" t="n"/>
      <c r="Q105" s="39" t="n"/>
      <c r="R105" s="28" t="n"/>
      <c r="S105" s="28" t="n"/>
      <c r="T105" s="28" t="n"/>
    </row>
    <row r="106">
      <c r="A106" s="125" t="n">
        <v>102</v>
      </c>
      <c r="B106" s="41" t="n"/>
      <c r="C106" s="32" t="n"/>
      <c r="D106" s="41" t="n"/>
      <c r="E106" s="32" t="n"/>
      <c r="F106" s="32" t="n"/>
      <c r="G106" s="32" t="n"/>
      <c r="H106" s="32" t="n"/>
      <c r="I106" s="32" t="n"/>
      <c r="J106" s="32" t="n"/>
      <c r="K106" s="41" t="n"/>
      <c r="L106" s="32" t="n"/>
      <c r="M106" s="32" t="n"/>
      <c r="N106" s="32" t="n"/>
      <c r="O106" s="32" t="n"/>
      <c r="P106" s="32" t="n"/>
      <c r="Q106" s="41" t="n"/>
      <c r="R106" s="32" t="n"/>
      <c r="S106" s="32" t="n"/>
      <c r="T106" s="32" t="n"/>
    </row>
    <row r="107">
      <c r="A107" s="123" t="n">
        <v>103</v>
      </c>
      <c r="B107" s="39" t="n"/>
      <c r="C107" s="28" t="n"/>
      <c r="D107" s="39" t="n"/>
      <c r="E107" s="28" t="n"/>
      <c r="F107" s="28" t="n"/>
      <c r="G107" s="28" t="n"/>
      <c r="H107" s="28" t="n"/>
      <c r="I107" s="28" t="n"/>
      <c r="J107" s="28" t="n"/>
      <c r="K107" s="39" t="n"/>
      <c r="L107" s="28" t="n"/>
      <c r="M107" s="28" t="n"/>
      <c r="N107" s="28" t="n"/>
      <c r="O107" s="28" t="n"/>
      <c r="P107" s="28" t="n"/>
      <c r="Q107" s="39" t="n"/>
      <c r="R107" s="28" t="n"/>
      <c r="S107" s="28" t="n"/>
      <c r="T107" s="28" t="n"/>
    </row>
    <row r="108">
      <c r="A108" s="125" t="n">
        <v>104</v>
      </c>
      <c r="B108" s="41" t="n"/>
      <c r="C108" s="32" t="n"/>
      <c r="D108" s="41" t="n"/>
      <c r="E108" s="32" t="n"/>
      <c r="F108" s="32" t="n"/>
      <c r="G108" s="32" t="n"/>
      <c r="H108" s="32" t="n"/>
      <c r="I108" s="32" t="n"/>
      <c r="J108" s="32" t="n"/>
      <c r="K108" s="41" t="n"/>
      <c r="L108" s="32" t="n"/>
      <c r="M108" s="32" t="n"/>
      <c r="N108" s="32" t="n"/>
      <c r="O108" s="32" t="n"/>
      <c r="P108" s="32" t="n"/>
      <c r="Q108" s="41" t="n"/>
      <c r="R108" s="32" t="n"/>
      <c r="S108" s="32" t="n"/>
      <c r="T108" s="32" t="n"/>
    </row>
    <row r="109">
      <c r="A109" s="123" t="n">
        <v>105</v>
      </c>
      <c r="B109" s="39" t="n"/>
      <c r="C109" s="28" t="n"/>
      <c r="D109" s="39" t="n"/>
      <c r="E109" s="28" t="n"/>
      <c r="F109" s="28" t="n"/>
      <c r="G109" s="28" t="n"/>
      <c r="H109" s="28" t="n"/>
      <c r="I109" s="28" t="n"/>
      <c r="J109" s="28" t="n"/>
      <c r="K109" s="39" t="n"/>
      <c r="L109" s="28" t="n"/>
      <c r="M109" s="28" t="n"/>
      <c r="N109" s="28" t="n"/>
      <c r="O109" s="28" t="n"/>
      <c r="P109" s="28" t="n"/>
      <c r="Q109" s="39" t="n"/>
      <c r="R109" s="28" t="n"/>
      <c r="S109" s="28" t="n"/>
      <c r="T109" s="28" t="n"/>
    </row>
    <row r="110">
      <c r="A110" s="125" t="n">
        <v>106</v>
      </c>
      <c r="B110" s="41" t="n"/>
      <c r="C110" s="32" t="n"/>
      <c r="D110" s="41" t="n"/>
      <c r="E110" s="32" t="n"/>
      <c r="F110" s="32" t="n"/>
      <c r="G110" s="32" t="n"/>
      <c r="H110" s="32" t="n"/>
      <c r="I110" s="32" t="n"/>
      <c r="J110" s="32" t="n"/>
      <c r="K110" s="41" t="n"/>
      <c r="L110" s="32" t="n"/>
      <c r="M110" s="32" t="n"/>
      <c r="N110" s="32" t="n"/>
      <c r="O110" s="32" t="n"/>
      <c r="P110" s="32" t="n"/>
      <c r="Q110" s="41" t="n"/>
      <c r="R110" s="32" t="n"/>
      <c r="S110" s="32" t="n"/>
      <c r="T110" s="32" t="n"/>
    </row>
    <row r="111">
      <c r="A111" s="123" t="n">
        <v>107</v>
      </c>
      <c r="B111" s="39" t="n"/>
      <c r="C111" s="28" t="n"/>
      <c r="D111" s="39" t="n"/>
      <c r="E111" s="28" t="n"/>
      <c r="F111" s="28" t="n"/>
      <c r="G111" s="28" t="n"/>
      <c r="H111" s="28" t="n"/>
      <c r="I111" s="28" t="n"/>
      <c r="J111" s="28" t="n"/>
      <c r="K111" s="39" t="n"/>
      <c r="L111" s="28" t="n"/>
      <c r="M111" s="28" t="n"/>
      <c r="N111" s="28" t="n"/>
      <c r="O111" s="28" t="n"/>
      <c r="P111" s="28" t="n"/>
      <c r="Q111" s="39" t="n"/>
      <c r="R111" s="28" t="n"/>
      <c r="S111" s="28" t="n"/>
      <c r="T111" s="28" t="n"/>
    </row>
    <row r="112">
      <c r="A112" s="125" t="n">
        <v>108</v>
      </c>
      <c r="B112" s="41" t="n"/>
      <c r="C112" s="32" t="n"/>
      <c r="D112" s="41" t="n"/>
      <c r="E112" s="32" t="n"/>
      <c r="F112" s="32" t="n"/>
      <c r="G112" s="32" t="n"/>
      <c r="H112" s="32" t="n"/>
      <c r="I112" s="32" t="n"/>
      <c r="J112" s="32" t="n"/>
      <c r="K112" s="41" t="n"/>
      <c r="L112" s="32" t="n"/>
      <c r="M112" s="32" t="n"/>
      <c r="N112" s="32" t="n"/>
      <c r="O112" s="32" t="n"/>
      <c r="P112" s="32" t="n"/>
      <c r="Q112" s="41" t="n"/>
      <c r="R112" s="32" t="n"/>
      <c r="S112" s="32" t="n"/>
      <c r="T112" s="32" t="n"/>
    </row>
    <row r="113">
      <c r="A113" s="123" t="n">
        <v>109</v>
      </c>
      <c r="B113" s="39" t="n"/>
      <c r="C113" s="28" t="n"/>
      <c r="D113" s="39" t="n"/>
      <c r="E113" s="28" t="n"/>
      <c r="F113" s="28" t="n"/>
      <c r="G113" s="28" t="n"/>
      <c r="H113" s="28" t="n"/>
      <c r="I113" s="28" t="n"/>
      <c r="J113" s="28" t="n"/>
      <c r="K113" s="39" t="n"/>
      <c r="L113" s="28" t="n"/>
      <c r="M113" s="28" t="n"/>
      <c r="N113" s="28" t="n"/>
      <c r="O113" s="28" t="n"/>
      <c r="P113" s="28" t="n"/>
      <c r="Q113" s="39" t="n"/>
      <c r="R113" s="28" t="n"/>
      <c r="S113" s="28" t="n"/>
      <c r="T113" s="28" t="n"/>
    </row>
    <row r="114">
      <c r="A114" s="125" t="n">
        <v>110</v>
      </c>
      <c r="B114" s="41" t="n"/>
      <c r="C114" s="32" t="n"/>
      <c r="D114" s="41" t="n"/>
      <c r="E114" s="32" t="n"/>
      <c r="F114" s="32" t="n"/>
      <c r="G114" s="32" t="n"/>
      <c r="H114" s="32" t="n"/>
      <c r="I114" s="32" t="n"/>
      <c r="J114" s="32" t="n"/>
      <c r="K114" s="41" t="n"/>
      <c r="L114" s="32" t="n"/>
      <c r="M114" s="32" t="n"/>
      <c r="N114" s="32" t="n"/>
      <c r="O114" s="32" t="n"/>
      <c r="P114" s="32" t="n"/>
      <c r="Q114" s="41" t="n"/>
      <c r="R114" s="32" t="n"/>
      <c r="S114" s="32" t="n"/>
      <c r="T114" s="32" t="n"/>
    </row>
    <row r="115">
      <c r="A115" s="123" t="n">
        <v>111</v>
      </c>
      <c r="B115" s="39" t="n"/>
      <c r="C115" s="28" t="n"/>
      <c r="D115" s="39" t="n"/>
      <c r="E115" s="28" t="n"/>
      <c r="F115" s="28" t="n"/>
      <c r="G115" s="28" t="n"/>
      <c r="H115" s="28" t="n"/>
      <c r="I115" s="28" t="n"/>
      <c r="J115" s="28" t="n"/>
      <c r="K115" s="39" t="n"/>
      <c r="L115" s="28" t="n"/>
      <c r="M115" s="28" t="n"/>
      <c r="N115" s="28" t="n"/>
      <c r="O115" s="28" t="n"/>
      <c r="P115" s="28" t="n"/>
      <c r="Q115" s="39" t="n"/>
      <c r="R115" s="28" t="n"/>
      <c r="S115" s="28" t="n"/>
      <c r="T115" s="28" t="n"/>
    </row>
    <row r="116">
      <c r="A116" s="125" t="n">
        <v>112</v>
      </c>
      <c r="B116" s="41" t="n"/>
      <c r="C116" s="32" t="n"/>
      <c r="D116" s="41" t="n"/>
      <c r="E116" s="32" t="n"/>
      <c r="F116" s="32" t="n"/>
      <c r="G116" s="32" t="n"/>
      <c r="H116" s="32" t="n"/>
      <c r="I116" s="32" t="n"/>
      <c r="J116" s="32" t="n"/>
      <c r="K116" s="41" t="n"/>
      <c r="L116" s="32" t="n"/>
      <c r="M116" s="32" t="n"/>
      <c r="N116" s="32" t="n"/>
      <c r="O116" s="32" t="n"/>
      <c r="P116" s="32" t="n"/>
      <c r="Q116" s="41" t="n"/>
      <c r="R116" s="32" t="n"/>
      <c r="S116" s="32" t="n"/>
      <c r="T116" s="32" t="n"/>
    </row>
    <row r="117">
      <c r="A117" s="123" t="n">
        <v>113</v>
      </c>
      <c r="B117" s="39" t="n"/>
      <c r="C117" s="28" t="n"/>
      <c r="D117" s="39" t="n"/>
      <c r="E117" s="28" t="n"/>
      <c r="F117" s="28" t="n"/>
      <c r="G117" s="28" t="n"/>
      <c r="H117" s="28" t="n"/>
      <c r="I117" s="28" t="n"/>
      <c r="J117" s="28" t="n"/>
      <c r="K117" s="39" t="n"/>
      <c r="L117" s="28" t="n"/>
      <c r="M117" s="28" t="n"/>
      <c r="N117" s="28" t="n"/>
      <c r="O117" s="28" t="n"/>
      <c r="P117" s="28" t="n"/>
      <c r="Q117" s="39" t="n"/>
      <c r="R117" s="28" t="n"/>
      <c r="S117" s="28" t="n"/>
      <c r="T117" s="28" t="n"/>
    </row>
    <row r="118">
      <c r="A118" s="125" t="n">
        <v>114</v>
      </c>
      <c r="B118" s="41" t="n"/>
      <c r="C118" s="32" t="n"/>
      <c r="D118" s="41" t="n"/>
      <c r="E118" s="32" t="n"/>
      <c r="F118" s="32" t="n"/>
      <c r="G118" s="32" t="n"/>
      <c r="H118" s="32" t="n"/>
      <c r="I118" s="32" t="n"/>
      <c r="J118" s="32" t="n"/>
      <c r="K118" s="41" t="n"/>
      <c r="L118" s="32" t="n"/>
      <c r="M118" s="32" t="n"/>
      <c r="N118" s="32" t="n"/>
      <c r="O118" s="32" t="n"/>
      <c r="P118" s="32" t="n"/>
      <c r="Q118" s="41" t="n"/>
      <c r="R118" s="32" t="n"/>
      <c r="S118" s="32" t="n"/>
      <c r="T118" s="32" t="n"/>
    </row>
    <row r="119">
      <c r="A119" s="123" t="n">
        <v>115</v>
      </c>
      <c r="B119" s="39" t="n"/>
      <c r="C119" s="28" t="n"/>
      <c r="D119" s="39" t="n"/>
      <c r="E119" s="28" t="n"/>
      <c r="F119" s="28" t="n"/>
      <c r="G119" s="28" t="n"/>
      <c r="H119" s="28" t="n"/>
      <c r="I119" s="28" t="n"/>
      <c r="J119" s="28" t="n"/>
      <c r="K119" s="39" t="n"/>
      <c r="L119" s="28" t="n"/>
      <c r="M119" s="28" t="n"/>
      <c r="N119" s="28" t="n"/>
      <c r="O119" s="28" t="n"/>
      <c r="P119" s="28" t="n"/>
      <c r="Q119" s="39" t="n"/>
      <c r="R119" s="28" t="n"/>
      <c r="S119" s="28" t="n"/>
      <c r="T119" s="28" t="n"/>
    </row>
    <row r="120">
      <c r="A120" s="125" t="n">
        <v>116</v>
      </c>
      <c r="B120" s="41" t="n"/>
      <c r="C120" s="32" t="n"/>
      <c r="D120" s="41" t="n"/>
      <c r="E120" s="32" t="n"/>
      <c r="F120" s="32" t="n"/>
      <c r="G120" s="32" t="n"/>
      <c r="H120" s="32" t="n"/>
      <c r="I120" s="32" t="n"/>
      <c r="J120" s="32" t="n"/>
      <c r="K120" s="41" t="n"/>
      <c r="L120" s="32" t="n"/>
      <c r="M120" s="32" t="n"/>
      <c r="N120" s="32" t="n"/>
      <c r="O120" s="32" t="n"/>
      <c r="P120" s="32" t="n"/>
      <c r="Q120" s="41" t="n"/>
      <c r="R120" s="32" t="n"/>
      <c r="S120" s="32" t="n"/>
      <c r="T120" s="32" t="n"/>
    </row>
    <row r="121">
      <c r="A121" s="123" t="n">
        <v>117</v>
      </c>
      <c r="B121" s="39" t="n"/>
      <c r="C121" s="28" t="n"/>
      <c r="D121" s="39" t="n"/>
      <c r="E121" s="28" t="n"/>
      <c r="F121" s="28" t="n"/>
      <c r="G121" s="28" t="n"/>
      <c r="H121" s="28" t="n"/>
      <c r="I121" s="28" t="n"/>
      <c r="J121" s="28" t="n"/>
      <c r="K121" s="39" t="n"/>
      <c r="L121" s="28" t="n"/>
      <c r="M121" s="28" t="n"/>
      <c r="N121" s="28" t="n"/>
      <c r="O121" s="28" t="n"/>
      <c r="P121" s="28" t="n"/>
      <c r="Q121" s="39" t="n"/>
      <c r="R121" s="28" t="n"/>
      <c r="S121" s="28" t="n"/>
      <c r="T121" s="28" t="n"/>
    </row>
    <row r="122">
      <c r="A122" s="125" t="n">
        <v>118</v>
      </c>
      <c r="B122" s="41" t="n"/>
      <c r="C122" s="32" t="n"/>
      <c r="D122" s="41" t="n"/>
      <c r="E122" s="32" t="n"/>
      <c r="F122" s="32" t="n"/>
      <c r="G122" s="32" t="n"/>
      <c r="H122" s="32" t="n"/>
      <c r="I122" s="32" t="n"/>
      <c r="J122" s="32" t="n"/>
      <c r="K122" s="41" t="n"/>
      <c r="L122" s="32" t="n"/>
      <c r="M122" s="32" t="n"/>
      <c r="N122" s="32" t="n"/>
      <c r="O122" s="32" t="n"/>
      <c r="P122" s="32" t="n"/>
      <c r="Q122" s="41" t="n"/>
      <c r="R122" s="32" t="n"/>
      <c r="S122" s="32" t="n"/>
      <c r="T122" s="32" t="n"/>
    </row>
    <row r="123">
      <c r="A123" s="123" t="n">
        <v>119</v>
      </c>
      <c r="B123" s="39" t="n"/>
      <c r="C123" s="28" t="n"/>
      <c r="D123" s="39" t="n"/>
      <c r="E123" s="28" t="n"/>
      <c r="F123" s="28" t="n"/>
      <c r="G123" s="28" t="n"/>
      <c r="H123" s="28" t="n"/>
      <c r="I123" s="28" t="n"/>
      <c r="J123" s="28" t="n"/>
      <c r="K123" s="39" t="n"/>
      <c r="L123" s="28" t="n"/>
      <c r="M123" s="28" t="n"/>
      <c r="N123" s="28" t="n"/>
      <c r="O123" s="28" t="n"/>
      <c r="P123" s="28" t="n"/>
      <c r="Q123" s="39" t="n"/>
      <c r="R123" s="28" t="n"/>
      <c r="S123" s="28" t="n"/>
      <c r="T123" s="28" t="n"/>
    </row>
    <row r="124">
      <c r="A124" s="125" t="n">
        <v>120</v>
      </c>
      <c r="B124" s="41" t="n"/>
      <c r="C124" s="32" t="n"/>
      <c r="D124" s="41" t="n"/>
      <c r="E124" s="32" t="n"/>
      <c r="F124" s="32" t="n"/>
      <c r="G124" s="32" t="n"/>
      <c r="H124" s="32" t="n"/>
      <c r="I124" s="32" t="n"/>
      <c r="J124" s="32" t="n"/>
      <c r="K124" s="41" t="n"/>
      <c r="L124" s="32" t="n"/>
      <c r="M124" s="32" t="n"/>
      <c r="N124" s="32" t="n"/>
      <c r="O124" s="32" t="n"/>
      <c r="P124" s="32" t="n"/>
      <c r="Q124" s="41" t="n"/>
      <c r="R124" s="32" t="n"/>
      <c r="S124" s="32" t="n"/>
      <c r="T124" s="32" t="n"/>
    </row>
    <row r="125">
      <c r="A125" s="123" t="n">
        <v>121</v>
      </c>
      <c r="B125" s="39" t="n"/>
      <c r="C125" s="28" t="n"/>
      <c r="D125" s="39" t="n"/>
      <c r="E125" s="28" t="n"/>
      <c r="F125" s="28" t="n"/>
      <c r="G125" s="28" t="n"/>
      <c r="H125" s="28" t="n"/>
      <c r="I125" s="28" t="n"/>
      <c r="J125" s="28" t="n"/>
      <c r="K125" s="39" t="n"/>
      <c r="L125" s="28" t="n"/>
      <c r="M125" s="28" t="n"/>
      <c r="N125" s="28" t="n"/>
      <c r="O125" s="28" t="n"/>
      <c r="P125" s="28" t="n"/>
      <c r="Q125" s="39" t="n"/>
      <c r="R125" s="28" t="n"/>
      <c r="S125" s="28" t="n"/>
      <c r="T125" s="28" t="n"/>
    </row>
    <row r="126">
      <c r="A126" s="125" t="n">
        <v>122</v>
      </c>
      <c r="B126" s="41" t="n"/>
      <c r="C126" s="32" t="n"/>
      <c r="D126" s="41" t="n"/>
      <c r="E126" s="32" t="n"/>
      <c r="F126" s="32" t="n"/>
      <c r="G126" s="32" t="n"/>
      <c r="H126" s="32" t="n"/>
      <c r="I126" s="32" t="n"/>
      <c r="J126" s="32" t="n"/>
      <c r="K126" s="41" t="n"/>
      <c r="L126" s="32" t="n"/>
      <c r="M126" s="32" t="n"/>
      <c r="N126" s="32" t="n"/>
      <c r="O126" s="32" t="n"/>
      <c r="P126" s="32" t="n"/>
      <c r="Q126" s="41" t="n"/>
      <c r="R126" s="32" t="n"/>
      <c r="S126" s="32" t="n"/>
      <c r="T126" s="32" t="n"/>
    </row>
    <row r="127">
      <c r="A127" s="123" t="n">
        <v>123</v>
      </c>
      <c r="B127" s="39" t="n"/>
      <c r="C127" s="28" t="n"/>
      <c r="D127" s="39" t="n"/>
      <c r="E127" s="28" t="n"/>
      <c r="F127" s="28" t="n"/>
      <c r="G127" s="28" t="n"/>
      <c r="H127" s="28" t="n"/>
      <c r="I127" s="28" t="n"/>
      <c r="J127" s="28" t="n"/>
      <c r="K127" s="39" t="n"/>
      <c r="L127" s="28" t="n"/>
      <c r="M127" s="28" t="n"/>
      <c r="N127" s="28" t="n"/>
      <c r="O127" s="28" t="n"/>
      <c r="P127" s="28" t="n"/>
      <c r="Q127" s="39" t="n"/>
      <c r="R127" s="28" t="n"/>
      <c r="S127" s="28" t="n"/>
      <c r="T127" s="28" t="n"/>
    </row>
    <row r="128">
      <c r="A128" s="125" t="n">
        <v>124</v>
      </c>
      <c r="B128" s="41" t="n"/>
      <c r="C128" s="32" t="n"/>
      <c r="D128" s="41" t="n"/>
      <c r="E128" s="32" t="n"/>
      <c r="F128" s="32" t="n"/>
      <c r="G128" s="32" t="n"/>
      <c r="H128" s="32" t="n"/>
      <c r="I128" s="32" t="n"/>
      <c r="J128" s="32" t="n"/>
      <c r="K128" s="41" t="n"/>
      <c r="L128" s="32" t="n"/>
      <c r="M128" s="32" t="n"/>
      <c r="N128" s="32" t="n"/>
      <c r="O128" s="32" t="n"/>
      <c r="P128" s="32" t="n"/>
      <c r="Q128" s="41" t="n"/>
      <c r="R128" s="32" t="n"/>
      <c r="S128" s="32" t="n"/>
      <c r="T128" s="32" t="n"/>
    </row>
    <row r="129">
      <c r="A129" s="123" t="n">
        <v>125</v>
      </c>
      <c r="B129" s="39" t="n"/>
      <c r="C129" s="28" t="n"/>
      <c r="D129" s="39" t="n"/>
      <c r="E129" s="28" t="n"/>
      <c r="F129" s="28" t="n"/>
      <c r="G129" s="28" t="n"/>
      <c r="H129" s="28" t="n"/>
      <c r="I129" s="28" t="n"/>
      <c r="J129" s="28" t="n"/>
      <c r="K129" s="39" t="n"/>
      <c r="L129" s="28" t="n"/>
      <c r="M129" s="28" t="n"/>
      <c r="N129" s="28" t="n"/>
      <c r="O129" s="28" t="n"/>
      <c r="P129" s="28" t="n"/>
      <c r="Q129" s="39" t="n"/>
      <c r="R129" s="28" t="n"/>
      <c r="S129" s="28" t="n"/>
      <c r="T129" s="28" t="n"/>
    </row>
    <row r="130">
      <c r="A130" s="125" t="n">
        <v>126</v>
      </c>
      <c r="B130" s="41" t="n"/>
      <c r="C130" s="32" t="n"/>
      <c r="D130" s="41" t="n"/>
      <c r="E130" s="32" t="n"/>
      <c r="F130" s="32" t="n"/>
      <c r="G130" s="32" t="n"/>
      <c r="H130" s="32" t="n"/>
      <c r="I130" s="32" t="n"/>
      <c r="J130" s="32" t="n"/>
      <c r="K130" s="41" t="n"/>
      <c r="L130" s="32" t="n"/>
      <c r="M130" s="32" t="n"/>
      <c r="N130" s="32" t="n"/>
      <c r="O130" s="32" t="n"/>
      <c r="P130" s="32" t="n"/>
      <c r="Q130" s="41" t="n"/>
      <c r="R130" s="32" t="n"/>
      <c r="S130" s="32" t="n"/>
      <c r="T130" s="32" t="n"/>
    </row>
    <row r="131">
      <c r="A131" s="123" t="n">
        <v>127</v>
      </c>
      <c r="B131" s="39" t="n"/>
      <c r="C131" s="28" t="n"/>
      <c r="D131" s="39" t="n"/>
      <c r="E131" s="28" t="n"/>
      <c r="F131" s="28" t="n"/>
      <c r="G131" s="28" t="n"/>
      <c r="H131" s="28" t="n"/>
      <c r="I131" s="28" t="n"/>
      <c r="J131" s="28" t="n"/>
      <c r="K131" s="39" t="n"/>
      <c r="L131" s="28" t="n"/>
      <c r="M131" s="28" t="n"/>
      <c r="N131" s="28" t="n"/>
      <c r="O131" s="28" t="n"/>
      <c r="P131" s="28" t="n"/>
      <c r="Q131" s="39" t="n"/>
      <c r="R131" s="28" t="n"/>
      <c r="S131" s="28" t="n"/>
      <c r="T131" s="28" t="n"/>
    </row>
    <row r="132">
      <c r="A132" s="125" t="n">
        <v>128</v>
      </c>
      <c r="B132" s="41" t="n"/>
      <c r="C132" s="32" t="n"/>
      <c r="D132" s="41" t="n"/>
      <c r="E132" s="32" t="n"/>
      <c r="F132" s="32" t="n"/>
      <c r="G132" s="32" t="n"/>
      <c r="H132" s="32" t="n"/>
      <c r="I132" s="32" t="n"/>
      <c r="J132" s="32" t="n"/>
      <c r="K132" s="41" t="n"/>
      <c r="L132" s="32" t="n"/>
      <c r="M132" s="32" t="n"/>
      <c r="N132" s="32" t="n"/>
      <c r="O132" s="32" t="n"/>
      <c r="P132" s="32" t="n"/>
      <c r="Q132" s="41" t="n"/>
      <c r="R132" s="32" t="n"/>
      <c r="S132" s="32" t="n"/>
      <c r="T132" s="32" t="n"/>
    </row>
    <row r="133">
      <c r="A133" s="123" t="n">
        <v>129</v>
      </c>
      <c r="B133" s="39" t="n"/>
      <c r="C133" s="28" t="n"/>
      <c r="D133" s="39" t="n"/>
      <c r="E133" s="28" t="n"/>
      <c r="F133" s="28" t="n"/>
      <c r="G133" s="28" t="n"/>
      <c r="H133" s="28" t="n"/>
      <c r="I133" s="28" t="n"/>
      <c r="J133" s="28" t="n"/>
      <c r="K133" s="39" t="n"/>
      <c r="L133" s="28" t="n"/>
      <c r="M133" s="28" t="n"/>
      <c r="N133" s="28" t="n"/>
      <c r="O133" s="28" t="n"/>
      <c r="P133" s="28" t="n"/>
      <c r="Q133" s="39" t="n"/>
      <c r="R133" s="28" t="n"/>
      <c r="S133" s="28" t="n"/>
      <c r="T133" s="28" t="n"/>
    </row>
    <row r="134">
      <c r="A134" s="125" t="n">
        <v>130</v>
      </c>
      <c r="B134" s="41" t="n"/>
      <c r="C134" s="32" t="n"/>
      <c r="D134" s="41" t="n"/>
      <c r="E134" s="32" t="n"/>
      <c r="F134" s="32" t="n"/>
      <c r="G134" s="32" t="n"/>
      <c r="H134" s="32" t="n"/>
      <c r="I134" s="32" t="n"/>
      <c r="J134" s="32" t="n"/>
      <c r="K134" s="41" t="n"/>
      <c r="L134" s="32" t="n"/>
      <c r="M134" s="32" t="n"/>
      <c r="N134" s="32" t="n"/>
      <c r="O134" s="32" t="n"/>
      <c r="P134" s="32" t="n"/>
      <c r="Q134" s="41" t="n"/>
      <c r="R134" s="32" t="n"/>
      <c r="S134" s="32" t="n"/>
      <c r="T134" s="32" t="n"/>
    </row>
    <row r="135">
      <c r="A135" s="123" t="n">
        <v>131</v>
      </c>
      <c r="B135" s="39" t="n"/>
      <c r="C135" s="28" t="n"/>
      <c r="D135" s="39" t="n"/>
      <c r="E135" s="28" t="n"/>
      <c r="F135" s="28" t="n"/>
      <c r="G135" s="28" t="n"/>
      <c r="H135" s="28" t="n"/>
      <c r="I135" s="28" t="n"/>
      <c r="J135" s="28" t="n"/>
      <c r="K135" s="39" t="n"/>
      <c r="L135" s="28" t="n"/>
      <c r="M135" s="28" t="n"/>
      <c r="N135" s="28" t="n"/>
      <c r="O135" s="28" t="n"/>
      <c r="P135" s="28" t="n"/>
      <c r="Q135" s="39" t="n"/>
      <c r="R135" s="28" t="n"/>
      <c r="S135" s="28" t="n"/>
      <c r="T135" s="28" t="n"/>
    </row>
    <row r="136">
      <c r="A136" s="125" t="n">
        <v>132</v>
      </c>
      <c r="B136" s="41" t="n"/>
      <c r="C136" s="32" t="n"/>
      <c r="D136" s="41" t="n"/>
      <c r="E136" s="32" t="n"/>
      <c r="F136" s="32" t="n"/>
      <c r="G136" s="32" t="n"/>
      <c r="H136" s="32" t="n"/>
      <c r="I136" s="32" t="n"/>
      <c r="J136" s="32" t="n"/>
      <c r="K136" s="41" t="n"/>
      <c r="L136" s="32" t="n"/>
      <c r="M136" s="32" t="n"/>
      <c r="N136" s="32" t="n"/>
      <c r="O136" s="32" t="n"/>
      <c r="P136" s="32" t="n"/>
      <c r="Q136" s="41" t="n"/>
      <c r="R136" s="32" t="n"/>
      <c r="S136" s="32" t="n"/>
      <c r="T136" s="32" t="n"/>
    </row>
    <row r="137">
      <c r="A137" s="123" t="n">
        <v>133</v>
      </c>
      <c r="B137" s="39" t="n"/>
      <c r="C137" s="28" t="n"/>
      <c r="D137" s="39" t="n"/>
      <c r="E137" s="28" t="n"/>
      <c r="F137" s="28" t="n"/>
      <c r="G137" s="28" t="n"/>
      <c r="H137" s="28" t="n"/>
      <c r="I137" s="28" t="n"/>
      <c r="J137" s="28" t="n"/>
      <c r="K137" s="39" t="n"/>
      <c r="L137" s="28" t="n"/>
      <c r="M137" s="28" t="n"/>
      <c r="N137" s="28" t="n"/>
      <c r="O137" s="28" t="n"/>
      <c r="P137" s="28" t="n"/>
      <c r="Q137" s="39" t="n"/>
      <c r="R137" s="28" t="n"/>
      <c r="S137" s="28" t="n"/>
      <c r="T137" s="28" t="n"/>
    </row>
    <row r="138">
      <c r="A138" s="125" t="n">
        <v>134</v>
      </c>
      <c r="B138" s="41" t="n"/>
      <c r="C138" s="32" t="n"/>
      <c r="D138" s="41" t="n"/>
      <c r="E138" s="32" t="n"/>
      <c r="F138" s="32" t="n"/>
      <c r="G138" s="32" t="n"/>
      <c r="H138" s="32" t="n"/>
      <c r="I138" s="32" t="n"/>
      <c r="J138" s="32" t="n"/>
      <c r="K138" s="41" t="n"/>
      <c r="L138" s="32" t="n"/>
      <c r="M138" s="32" t="n"/>
      <c r="N138" s="32" t="n"/>
      <c r="O138" s="32" t="n"/>
      <c r="P138" s="32" t="n"/>
      <c r="Q138" s="41" t="n"/>
      <c r="R138" s="32" t="n"/>
      <c r="S138" s="32" t="n"/>
      <c r="T138" s="32" t="n"/>
    </row>
    <row r="139">
      <c r="A139" s="123" t="n">
        <v>135</v>
      </c>
      <c r="B139" s="39" t="n"/>
      <c r="C139" s="28" t="n"/>
      <c r="D139" s="39" t="n"/>
      <c r="E139" s="28" t="n"/>
      <c r="F139" s="28" t="n"/>
      <c r="G139" s="28" t="n"/>
      <c r="H139" s="28" t="n"/>
      <c r="I139" s="28" t="n"/>
      <c r="J139" s="28" t="n"/>
      <c r="K139" s="39" t="n"/>
      <c r="L139" s="28" t="n"/>
      <c r="M139" s="28" t="n"/>
      <c r="N139" s="28" t="n"/>
      <c r="O139" s="28" t="n"/>
      <c r="P139" s="28" t="n"/>
      <c r="Q139" s="39" t="n"/>
      <c r="R139" s="28" t="n"/>
      <c r="S139" s="28" t="n"/>
      <c r="T139" s="28" t="n"/>
    </row>
    <row r="140">
      <c r="A140" s="125" t="n">
        <v>136</v>
      </c>
      <c r="B140" s="41" t="n"/>
      <c r="C140" s="32" t="n"/>
      <c r="D140" s="41" t="n"/>
      <c r="E140" s="32" t="n"/>
      <c r="F140" s="32" t="n"/>
      <c r="G140" s="32" t="n"/>
      <c r="H140" s="32" t="n"/>
      <c r="I140" s="32" t="n"/>
      <c r="J140" s="32" t="n"/>
      <c r="K140" s="41" t="n"/>
      <c r="L140" s="32" t="n"/>
      <c r="M140" s="32" t="n"/>
      <c r="N140" s="32" t="n"/>
      <c r="O140" s="32" t="n"/>
      <c r="P140" s="32" t="n"/>
      <c r="Q140" s="41" t="n"/>
      <c r="R140" s="32" t="n"/>
      <c r="S140" s="32" t="n"/>
      <c r="T140" s="32" t="n"/>
    </row>
    <row r="141">
      <c r="A141" s="123" t="n">
        <v>137</v>
      </c>
      <c r="B141" s="39" t="n"/>
      <c r="C141" s="28" t="n"/>
      <c r="D141" s="39" t="n"/>
      <c r="E141" s="28" t="n"/>
      <c r="F141" s="28" t="n"/>
      <c r="G141" s="28" t="n"/>
      <c r="H141" s="28" t="n"/>
      <c r="I141" s="28" t="n"/>
      <c r="J141" s="28" t="n"/>
      <c r="K141" s="39" t="n"/>
      <c r="L141" s="28" t="n"/>
      <c r="M141" s="28" t="n"/>
      <c r="N141" s="28" t="n"/>
      <c r="O141" s="28" t="n"/>
      <c r="P141" s="28" t="n"/>
      <c r="Q141" s="39" t="n"/>
      <c r="R141" s="28" t="n"/>
      <c r="S141" s="28" t="n"/>
      <c r="T141" s="28" t="n"/>
    </row>
    <row r="142">
      <c r="A142" s="125" t="n">
        <v>138</v>
      </c>
      <c r="B142" s="41" t="n"/>
      <c r="C142" s="32" t="n"/>
      <c r="D142" s="41" t="n"/>
      <c r="E142" s="32" t="n"/>
      <c r="F142" s="32" t="n"/>
      <c r="G142" s="32" t="n"/>
      <c r="H142" s="32" t="n"/>
      <c r="I142" s="32" t="n"/>
      <c r="J142" s="32" t="n"/>
      <c r="K142" s="41" t="n"/>
      <c r="L142" s="32" t="n"/>
      <c r="M142" s="32" t="n"/>
      <c r="N142" s="32" t="n"/>
      <c r="O142" s="32" t="n"/>
      <c r="P142" s="32" t="n"/>
      <c r="Q142" s="41" t="n"/>
      <c r="R142" s="32" t="n"/>
      <c r="S142" s="32" t="n"/>
      <c r="T142" s="32" t="n"/>
    </row>
    <row r="143">
      <c r="A143" s="123" t="n">
        <v>139</v>
      </c>
      <c r="B143" s="39" t="n"/>
      <c r="C143" s="28" t="n"/>
      <c r="D143" s="39" t="n"/>
      <c r="E143" s="28" t="n"/>
      <c r="F143" s="28" t="n"/>
      <c r="G143" s="28" t="n"/>
      <c r="H143" s="28" t="n"/>
      <c r="I143" s="28" t="n"/>
      <c r="J143" s="28" t="n"/>
      <c r="K143" s="39" t="n"/>
      <c r="L143" s="28" t="n"/>
      <c r="M143" s="28" t="n"/>
      <c r="N143" s="28" t="n"/>
      <c r="O143" s="28" t="n"/>
      <c r="P143" s="28" t="n"/>
      <c r="Q143" s="39" t="n"/>
      <c r="R143" s="28" t="n"/>
      <c r="S143" s="28" t="n"/>
      <c r="T143" s="28" t="n"/>
    </row>
    <row r="144">
      <c r="A144" s="125" t="n">
        <v>140</v>
      </c>
      <c r="B144" s="41" t="n"/>
      <c r="C144" s="32" t="n"/>
      <c r="D144" s="41" t="n"/>
      <c r="E144" s="32" t="n"/>
      <c r="F144" s="32" t="n"/>
      <c r="G144" s="32" t="n"/>
      <c r="H144" s="32" t="n"/>
      <c r="I144" s="32" t="n"/>
      <c r="J144" s="32" t="n"/>
      <c r="K144" s="41" t="n"/>
      <c r="L144" s="32" t="n"/>
      <c r="M144" s="32" t="n"/>
      <c r="N144" s="32" t="n"/>
      <c r="O144" s="32" t="n"/>
      <c r="P144" s="32" t="n"/>
      <c r="Q144" s="41" t="n"/>
      <c r="R144" s="32" t="n"/>
      <c r="S144" s="32" t="n"/>
      <c r="T144" s="32" t="n"/>
    </row>
    <row r="145">
      <c r="A145" s="123" t="n">
        <v>141</v>
      </c>
      <c r="B145" s="39" t="n"/>
      <c r="C145" s="28" t="n"/>
      <c r="D145" s="39" t="n"/>
      <c r="E145" s="28" t="n"/>
      <c r="F145" s="28" t="n"/>
      <c r="G145" s="28" t="n"/>
      <c r="H145" s="28" t="n"/>
      <c r="I145" s="28" t="n"/>
      <c r="J145" s="28" t="n"/>
      <c r="K145" s="39" t="n"/>
      <c r="L145" s="28" t="n"/>
      <c r="M145" s="28" t="n"/>
      <c r="N145" s="28" t="n"/>
      <c r="O145" s="28" t="n"/>
      <c r="P145" s="28" t="n"/>
      <c r="Q145" s="39" t="n"/>
      <c r="R145" s="28" t="n"/>
      <c r="S145" s="28" t="n"/>
      <c r="T145" s="28" t="n"/>
    </row>
    <row r="146">
      <c r="A146" s="125" t="n">
        <v>142</v>
      </c>
      <c r="B146" s="41" t="n"/>
      <c r="C146" s="32" t="n"/>
      <c r="D146" s="41" t="n"/>
      <c r="E146" s="32" t="n"/>
      <c r="F146" s="32" t="n"/>
      <c r="G146" s="32" t="n"/>
      <c r="H146" s="32" t="n"/>
      <c r="I146" s="32" t="n"/>
      <c r="J146" s="32" t="n"/>
      <c r="K146" s="41" t="n"/>
      <c r="L146" s="32" t="n"/>
      <c r="M146" s="32" t="n"/>
      <c r="N146" s="32" t="n"/>
      <c r="O146" s="32" t="n"/>
      <c r="P146" s="32" t="n"/>
      <c r="Q146" s="41" t="n"/>
      <c r="R146" s="32" t="n"/>
      <c r="S146" s="32" t="n"/>
      <c r="T146" s="32" t="n"/>
    </row>
    <row r="147">
      <c r="A147" s="123" t="n">
        <v>143</v>
      </c>
      <c r="B147" s="39" t="n"/>
      <c r="C147" s="28" t="n"/>
      <c r="D147" s="39" t="n"/>
      <c r="E147" s="28" t="n"/>
      <c r="F147" s="28" t="n"/>
      <c r="G147" s="28" t="n"/>
      <c r="H147" s="28" t="n"/>
      <c r="I147" s="28" t="n"/>
      <c r="J147" s="28" t="n"/>
      <c r="K147" s="39" t="n"/>
      <c r="L147" s="28" t="n"/>
      <c r="M147" s="28" t="n"/>
      <c r="N147" s="28" t="n"/>
      <c r="O147" s="28" t="n"/>
      <c r="P147" s="28" t="n"/>
      <c r="Q147" s="39" t="n"/>
      <c r="R147" s="28" t="n"/>
      <c r="S147" s="28" t="n"/>
      <c r="T147" s="28" t="n"/>
    </row>
    <row r="148">
      <c r="A148" s="125" t="n">
        <v>144</v>
      </c>
      <c r="B148" s="41" t="n"/>
      <c r="C148" s="32" t="n"/>
      <c r="D148" s="41" t="n"/>
      <c r="E148" s="32" t="n"/>
      <c r="F148" s="32" t="n"/>
      <c r="G148" s="32" t="n"/>
      <c r="H148" s="32" t="n"/>
      <c r="I148" s="32" t="n"/>
      <c r="J148" s="32" t="n"/>
      <c r="K148" s="41" t="n"/>
      <c r="L148" s="32" t="n"/>
      <c r="M148" s="32" t="n"/>
      <c r="N148" s="32" t="n"/>
      <c r="O148" s="32" t="n"/>
      <c r="P148" s="32" t="n"/>
      <c r="Q148" s="41" t="n"/>
      <c r="R148" s="32" t="n"/>
      <c r="S148" s="32" t="n"/>
      <c r="T148" s="32" t="n"/>
    </row>
    <row r="149">
      <c r="A149" s="123" t="n">
        <v>145</v>
      </c>
      <c r="B149" s="39" t="n"/>
      <c r="C149" s="28" t="n"/>
      <c r="D149" s="39" t="n"/>
      <c r="E149" s="28" t="n"/>
      <c r="F149" s="28" t="n"/>
      <c r="G149" s="28" t="n"/>
      <c r="H149" s="28" t="n"/>
      <c r="I149" s="28" t="n"/>
      <c r="J149" s="28" t="n"/>
      <c r="K149" s="39" t="n"/>
      <c r="L149" s="28" t="n"/>
      <c r="M149" s="28" t="n"/>
      <c r="N149" s="28" t="n"/>
      <c r="O149" s="28" t="n"/>
      <c r="P149" s="28" t="n"/>
      <c r="Q149" s="39" t="n"/>
      <c r="R149" s="28" t="n"/>
      <c r="S149" s="28" t="n"/>
      <c r="T149" s="28" t="n"/>
    </row>
    <row r="150">
      <c r="A150" s="125" t="n">
        <v>146</v>
      </c>
      <c r="B150" s="41" t="n"/>
      <c r="C150" s="32" t="n"/>
      <c r="D150" s="41" t="n"/>
      <c r="E150" s="32" t="n"/>
      <c r="F150" s="32" t="n"/>
      <c r="G150" s="32" t="n"/>
      <c r="H150" s="32" t="n"/>
      <c r="I150" s="32" t="n"/>
      <c r="J150" s="32" t="n"/>
      <c r="K150" s="41" t="n"/>
      <c r="L150" s="32" t="n"/>
      <c r="M150" s="32" t="n"/>
      <c r="N150" s="32" t="n"/>
      <c r="O150" s="32" t="n"/>
      <c r="P150" s="32" t="n"/>
      <c r="Q150" s="41" t="n"/>
      <c r="R150" s="32" t="n"/>
      <c r="S150" s="32" t="n"/>
      <c r="T150" s="32" t="n"/>
    </row>
    <row r="151">
      <c r="A151" s="123" t="n">
        <v>147</v>
      </c>
      <c r="B151" s="39" t="n"/>
      <c r="C151" s="28" t="n"/>
      <c r="D151" s="39" t="n"/>
      <c r="E151" s="28" t="n"/>
      <c r="F151" s="28" t="n"/>
      <c r="G151" s="28" t="n"/>
      <c r="H151" s="28" t="n"/>
      <c r="I151" s="28" t="n"/>
      <c r="J151" s="28" t="n"/>
      <c r="K151" s="39" t="n"/>
      <c r="L151" s="28" t="n"/>
      <c r="M151" s="28" t="n"/>
      <c r="N151" s="28" t="n"/>
      <c r="O151" s="28" t="n"/>
      <c r="P151" s="28" t="n"/>
      <c r="Q151" s="39" t="n"/>
      <c r="R151" s="28" t="n"/>
      <c r="S151" s="28" t="n"/>
      <c r="T151" s="28" t="n"/>
    </row>
    <row r="152">
      <c r="A152" s="125" t="n">
        <v>148</v>
      </c>
      <c r="B152" s="41" t="n"/>
      <c r="C152" s="32" t="n"/>
      <c r="D152" s="41" t="n"/>
      <c r="E152" s="32" t="n"/>
      <c r="F152" s="32" t="n"/>
      <c r="G152" s="32" t="n"/>
      <c r="H152" s="32" t="n"/>
      <c r="I152" s="32" t="n"/>
      <c r="J152" s="32" t="n"/>
      <c r="K152" s="41" t="n"/>
      <c r="L152" s="32" t="n"/>
      <c r="M152" s="32" t="n"/>
      <c r="N152" s="32" t="n"/>
      <c r="O152" s="32" t="n"/>
      <c r="P152" s="32" t="n"/>
      <c r="Q152" s="41" t="n"/>
      <c r="R152" s="32" t="n"/>
      <c r="S152" s="32" t="n"/>
      <c r="T152" s="32" t="n"/>
    </row>
    <row r="153">
      <c r="A153" s="123" t="n">
        <v>149</v>
      </c>
      <c r="B153" s="39" t="n"/>
      <c r="C153" s="28" t="n"/>
      <c r="D153" s="39" t="n"/>
      <c r="E153" s="28" t="n"/>
      <c r="F153" s="28" t="n"/>
      <c r="G153" s="28" t="n"/>
      <c r="H153" s="28" t="n"/>
      <c r="I153" s="28" t="n"/>
      <c r="J153" s="28" t="n"/>
      <c r="K153" s="39" t="n"/>
      <c r="L153" s="28" t="n"/>
      <c r="M153" s="28" t="n"/>
      <c r="N153" s="28" t="n"/>
      <c r="O153" s="28" t="n"/>
      <c r="P153" s="28" t="n"/>
      <c r="Q153" s="39" t="n"/>
      <c r="R153" s="28" t="n"/>
      <c r="S153" s="28" t="n"/>
      <c r="T153" s="28" t="n"/>
    </row>
    <row r="154">
      <c r="A154" s="125" t="n">
        <v>150</v>
      </c>
      <c r="B154" s="41" t="n"/>
      <c r="C154" s="32" t="n"/>
      <c r="D154" s="41" t="n"/>
      <c r="E154" s="32" t="n"/>
      <c r="F154" s="32" t="n"/>
      <c r="G154" s="32" t="n"/>
      <c r="H154" s="32" t="n"/>
      <c r="I154" s="32" t="n"/>
      <c r="J154" s="32" t="n"/>
      <c r="K154" s="41" t="n"/>
      <c r="L154" s="32" t="n"/>
      <c r="M154" s="32" t="n"/>
      <c r="N154" s="32" t="n"/>
      <c r="O154" s="32" t="n"/>
      <c r="P154" s="32" t="n"/>
      <c r="Q154" s="41" t="n"/>
      <c r="R154" s="32" t="n"/>
      <c r="S154" s="32" t="n"/>
      <c r="T154" s="32" t="n"/>
    </row>
    <row r="155">
      <c r="A155" s="123" t="n">
        <v>151</v>
      </c>
      <c r="B155" s="39" t="n"/>
      <c r="C155" s="28" t="n"/>
      <c r="D155" s="39" t="n"/>
      <c r="E155" s="28" t="n"/>
      <c r="F155" s="28" t="n"/>
      <c r="G155" s="28" t="n"/>
      <c r="H155" s="28" t="n"/>
      <c r="I155" s="28" t="n"/>
      <c r="J155" s="28" t="n"/>
      <c r="K155" s="39" t="n"/>
      <c r="L155" s="28" t="n"/>
      <c r="M155" s="28" t="n"/>
      <c r="N155" s="28" t="n"/>
      <c r="O155" s="28" t="n"/>
      <c r="P155" s="28" t="n"/>
      <c r="Q155" s="39" t="n"/>
      <c r="R155" s="28" t="n"/>
      <c r="S155" s="28" t="n"/>
      <c r="T155" s="28" t="n"/>
    </row>
    <row r="156">
      <c r="A156" s="125" t="n">
        <v>152</v>
      </c>
      <c r="B156" s="41" t="n"/>
      <c r="C156" s="32" t="n"/>
      <c r="D156" s="41" t="n"/>
      <c r="E156" s="32" t="n"/>
      <c r="F156" s="32" t="n"/>
      <c r="G156" s="32" t="n"/>
      <c r="H156" s="32" t="n"/>
      <c r="I156" s="32" t="n"/>
      <c r="J156" s="32" t="n"/>
      <c r="K156" s="41" t="n"/>
      <c r="L156" s="32" t="n"/>
      <c r="M156" s="32" t="n"/>
      <c r="N156" s="32" t="n"/>
      <c r="O156" s="32" t="n"/>
      <c r="P156" s="32" t="n"/>
      <c r="Q156" s="41" t="n"/>
      <c r="R156" s="32" t="n"/>
      <c r="S156" s="32" t="n"/>
      <c r="T156" s="32" t="n"/>
    </row>
    <row r="157">
      <c r="A157" s="123" t="n">
        <v>153</v>
      </c>
      <c r="B157" s="39" t="n"/>
      <c r="C157" s="28" t="n"/>
      <c r="D157" s="39" t="n"/>
      <c r="E157" s="28" t="n"/>
      <c r="F157" s="28" t="n"/>
      <c r="G157" s="28" t="n"/>
      <c r="H157" s="28" t="n"/>
      <c r="I157" s="28" t="n"/>
      <c r="J157" s="28" t="n"/>
      <c r="K157" s="39" t="n"/>
      <c r="L157" s="28" t="n"/>
      <c r="M157" s="28" t="n"/>
      <c r="N157" s="28" t="n"/>
      <c r="O157" s="28" t="n"/>
      <c r="P157" s="28" t="n"/>
      <c r="Q157" s="39" t="n"/>
      <c r="R157" s="28" t="n"/>
      <c r="S157" s="28" t="n"/>
      <c r="T157" s="28" t="n"/>
    </row>
    <row r="158">
      <c r="A158" s="125" t="n">
        <v>154</v>
      </c>
      <c r="B158" s="41" t="n"/>
      <c r="C158" s="32" t="n"/>
      <c r="D158" s="41" t="n"/>
      <c r="E158" s="32" t="n"/>
      <c r="F158" s="32" t="n"/>
      <c r="G158" s="32" t="n"/>
      <c r="H158" s="32" t="n"/>
      <c r="I158" s="32" t="n"/>
      <c r="J158" s="32" t="n"/>
      <c r="K158" s="41" t="n"/>
      <c r="L158" s="32" t="n"/>
      <c r="M158" s="32" t="n"/>
      <c r="N158" s="32" t="n"/>
      <c r="O158" s="32" t="n"/>
      <c r="P158" s="32" t="n"/>
      <c r="Q158" s="41" t="n"/>
      <c r="R158" s="32" t="n"/>
      <c r="S158" s="32" t="n"/>
      <c r="T158" s="32" t="n"/>
    </row>
    <row r="159">
      <c r="A159" s="123" t="n">
        <v>155</v>
      </c>
      <c r="B159" s="39" t="n"/>
      <c r="C159" s="28" t="n"/>
      <c r="D159" s="39" t="n"/>
      <c r="E159" s="28" t="n"/>
      <c r="F159" s="28" t="n"/>
      <c r="G159" s="28" t="n"/>
      <c r="H159" s="28" t="n"/>
      <c r="I159" s="28" t="n"/>
      <c r="J159" s="28" t="n"/>
      <c r="K159" s="39" t="n"/>
      <c r="L159" s="28" t="n"/>
      <c r="M159" s="28" t="n"/>
      <c r="N159" s="28" t="n"/>
      <c r="O159" s="28" t="n"/>
      <c r="P159" s="28" t="n"/>
      <c r="Q159" s="39" t="n"/>
      <c r="R159" s="28" t="n"/>
      <c r="S159" s="28" t="n"/>
      <c r="T159" s="28" t="n"/>
    </row>
    <row r="160">
      <c r="A160" s="125" t="n">
        <v>156</v>
      </c>
      <c r="B160" s="41" t="n"/>
      <c r="C160" s="32" t="n"/>
      <c r="D160" s="41" t="n"/>
      <c r="E160" s="32" t="n"/>
      <c r="F160" s="32" t="n"/>
      <c r="G160" s="32" t="n"/>
      <c r="H160" s="32" t="n"/>
      <c r="I160" s="32" t="n"/>
      <c r="J160" s="32" t="n"/>
      <c r="K160" s="41" t="n"/>
      <c r="L160" s="32" t="n"/>
      <c r="M160" s="32" t="n"/>
      <c r="N160" s="32" t="n"/>
      <c r="O160" s="32" t="n"/>
      <c r="P160" s="32" t="n"/>
      <c r="Q160" s="41" t="n"/>
      <c r="R160" s="32" t="n"/>
      <c r="S160" s="32" t="n"/>
      <c r="T160" s="32" t="n"/>
    </row>
    <row r="161">
      <c r="A161" s="123" t="n">
        <v>157</v>
      </c>
      <c r="B161" s="39" t="n"/>
      <c r="C161" s="28" t="n"/>
      <c r="D161" s="39" t="n"/>
      <c r="E161" s="28" t="n"/>
      <c r="F161" s="28" t="n"/>
      <c r="G161" s="28" t="n"/>
      <c r="H161" s="28" t="n"/>
      <c r="I161" s="28" t="n"/>
      <c r="J161" s="28" t="n"/>
      <c r="K161" s="39" t="n"/>
      <c r="L161" s="28" t="n"/>
      <c r="M161" s="28" t="n"/>
      <c r="N161" s="28" t="n"/>
      <c r="O161" s="28" t="n"/>
      <c r="P161" s="28" t="n"/>
      <c r="Q161" s="39" t="n"/>
      <c r="R161" s="28" t="n"/>
      <c r="S161" s="28" t="n"/>
      <c r="T161" s="28" t="n"/>
    </row>
    <row r="162">
      <c r="A162" s="125" t="n">
        <v>158</v>
      </c>
      <c r="B162" s="41" t="n"/>
      <c r="C162" s="32" t="n"/>
      <c r="D162" s="41" t="n"/>
      <c r="E162" s="32" t="n"/>
      <c r="F162" s="32" t="n"/>
      <c r="G162" s="32" t="n"/>
      <c r="H162" s="32" t="n"/>
      <c r="I162" s="32" t="n"/>
      <c r="J162" s="32" t="n"/>
      <c r="K162" s="41" t="n"/>
      <c r="L162" s="32" t="n"/>
      <c r="M162" s="32" t="n"/>
      <c r="N162" s="32" t="n"/>
      <c r="O162" s="32" t="n"/>
      <c r="P162" s="32" t="n"/>
      <c r="Q162" s="41" t="n"/>
      <c r="R162" s="32" t="n"/>
      <c r="S162" s="32" t="n"/>
      <c r="T162" s="32" t="n"/>
    </row>
    <row r="163">
      <c r="A163" s="123" t="n">
        <v>159</v>
      </c>
      <c r="B163" s="39" t="n"/>
      <c r="C163" s="28" t="n"/>
      <c r="D163" s="39" t="n"/>
      <c r="E163" s="28" t="n"/>
      <c r="F163" s="28" t="n"/>
      <c r="G163" s="28" t="n"/>
      <c r="H163" s="28" t="n"/>
      <c r="I163" s="28" t="n"/>
      <c r="J163" s="28" t="n"/>
      <c r="K163" s="39" t="n"/>
      <c r="L163" s="28" t="n"/>
      <c r="M163" s="28" t="n"/>
      <c r="N163" s="28" t="n"/>
      <c r="O163" s="28" t="n"/>
      <c r="P163" s="28" t="n"/>
      <c r="Q163" s="39" t="n"/>
      <c r="R163" s="28" t="n"/>
      <c r="S163" s="28" t="n"/>
      <c r="T163" s="28" t="n"/>
    </row>
    <row r="164">
      <c r="A164" s="125" t="n">
        <v>160</v>
      </c>
      <c r="B164" s="41" t="n"/>
      <c r="C164" s="32" t="n"/>
      <c r="D164" s="41" t="n"/>
      <c r="E164" s="32" t="n"/>
      <c r="F164" s="32" t="n"/>
      <c r="G164" s="32" t="n"/>
      <c r="H164" s="32" t="n"/>
      <c r="I164" s="32" t="n"/>
      <c r="J164" s="32" t="n"/>
      <c r="K164" s="41" t="n"/>
      <c r="L164" s="32" t="n"/>
      <c r="M164" s="32" t="n"/>
      <c r="N164" s="32" t="n"/>
      <c r="O164" s="32" t="n"/>
      <c r="P164" s="32" t="n"/>
      <c r="Q164" s="41" t="n"/>
      <c r="R164" s="32" t="n"/>
      <c r="S164" s="32" t="n"/>
      <c r="T164" s="32" t="n"/>
    </row>
    <row r="165">
      <c r="A165" s="123" t="n">
        <v>161</v>
      </c>
      <c r="B165" s="39" t="n"/>
      <c r="C165" s="28" t="n"/>
      <c r="D165" s="39" t="n"/>
      <c r="E165" s="28" t="n"/>
      <c r="F165" s="28" t="n"/>
      <c r="G165" s="28" t="n"/>
      <c r="H165" s="28" t="n"/>
      <c r="I165" s="28" t="n"/>
      <c r="J165" s="28" t="n"/>
      <c r="K165" s="39" t="n"/>
      <c r="L165" s="28" t="n"/>
      <c r="M165" s="28" t="n"/>
      <c r="N165" s="28" t="n"/>
      <c r="O165" s="28" t="n"/>
      <c r="P165" s="28" t="n"/>
      <c r="Q165" s="39" t="n"/>
      <c r="R165" s="28" t="n"/>
      <c r="S165" s="28" t="n"/>
      <c r="T165" s="28" t="n"/>
    </row>
    <row r="166">
      <c r="A166" s="125" t="n">
        <v>162</v>
      </c>
      <c r="B166" s="41" t="n"/>
      <c r="C166" s="32" t="n"/>
      <c r="D166" s="41" t="n"/>
      <c r="E166" s="32" t="n"/>
      <c r="F166" s="32" t="n"/>
      <c r="G166" s="32" t="n"/>
      <c r="H166" s="32" t="n"/>
      <c r="I166" s="32" t="n"/>
      <c r="J166" s="32" t="n"/>
      <c r="K166" s="41" t="n"/>
      <c r="L166" s="32" t="n"/>
      <c r="M166" s="32" t="n"/>
      <c r="N166" s="32" t="n"/>
      <c r="O166" s="32" t="n"/>
      <c r="P166" s="32" t="n"/>
      <c r="Q166" s="41" t="n"/>
      <c r="R166" s="32" t="n"/>
      <c r="S166" s="32" t="n"/>
      <c r="T166" s="32" t="n"/>
    </row>
    <row r="167">
      <c r="A167" s="123" t="n">
        <v>163</v>
      </c>
      <c r="B167" s="39" t="n"/>
      <c r="C167" s="28" t="n"/>
      <c r="D167" s="39" t="n"/>
      <c r="E167" s="28" t="n"/>
      <c r="F167" s="28" t="n"/>
      <c r="G167" s="28" t="n"/>
      <c r="H167" s="28" t="n"/>
      <c r="I167" s="28" t="n"/>
      <c r="J167" s="28" t="n"/>
      <c r="K167" s="39" t="n"/>
      <c r="L167" s="28" t="n"/>
      <c r="M167" s="28" t="n"/>
      <c r="N167" s="28" t="n"/>
      <c r="O167" s="28" t="n"/>
      <c r="P167" s="28" t="n"/>
      <c r="Q167" s="39" t="n"/>
      <c r="R167" s="28" t="n"/>
      <c r="S167" s="28" t="n"/>
      <c r="T167" s="28" t="n"/>
    </row>
    <row r="168">
      <c r="A168" s="125" t="n">
        <v>164</v>
      </c>
      <c r="B168" s="41" t="n"/>
      <c r="C168" s="32" t="n"/>
      <c r="D168" s="41" t="n"/>
      <c r="E168" s="32" t="n"/>
      <c r="F168" s="32" t="n"/>
      <c r="G168" s="32" t="n"/>
      <c r="H168" s="32" t="n"/>
      <c r="I168" s="32" t="n"/>
      <c r="J168" s="32" t="n"/>
      <c r="K168" s="41" t="n"/>
      <c r="L168" s="32" t="n"/>
      <c r="M168" s="32" t="n"/>
      <c r="N168" s="32" t="n"/>
      <c r="O168" s="32" t="n"/>
      <c r="P168" s="32" t="n"/>
      <c r="Q168" s="41" t="n"/>
      <c r="R168" s="32" t="n"/>
      <c r="S168" s="32" t="n"/>
      <c r="T168" s="32" t="n"/>
    </row>
    <row r="169">
      <c r="A169" s="123" t="n">
        <v>165</v>
      </c>
      <c r="B169" s="39" t="n"/>
      <c r="C169" s="28" t="n"/>
      <c r="D169" s="39" t="n"/>
      <c r="E169" s="28" t="n"/>
      <c r="F169" s="28" t="n"/>
      <c r="G169" s="28" t="n"/>
      <c r="H169" s="28" t="n"/>
      <c r="I169" s="28" t="n"/>
      <c r="J169" s="28" t="n"/>
      <c r="K169" s="39" t="n"/>
      <c r="L169" s="28" t="n"/>
      <c r="M169" s="28" t="n"/>
      <c r="N169" s="28" t="n"/>
      <c r="O169" s="28" t="n"/>
      <c r="P169" s="28" t="n"/>
      <c r="Q169" s="39" t="n"/>
      <c r="R169" s="28" t="n"/>
      <c r="S169" s="28" t="n"/>
      <c r="T169" s="28" t="n"/>
    </row>
    <row r="170">
      <c r="A170" s="125" t="n">
        <v>166</v>
      </c>
      <c r="B170" s="41" t="n"/>
      <c r="C170" s="32" t="n"/>
      <c r="D170" s="41" t="n"/>
      <c r="E170" s="32" t="n"/>
      <c r="F170" s="32" t="n"/>
      <c r="G170" s="32" t="n"/>
      <c r="H170" s="32" t="n"/>
      <c r="I170" s="32" t="n"/>
      <c r="J170" s="32" t="n"/>
      <c r="K170" s="41" t="n"/>
      <c r="L170" s="32" t="n"/>
      <c r="M170" s="32" t="n"/>
      <c r="N170" s="32" t="n"/>
      <c r="O170" s="32" t="n"/>
      <c r="P170" s="32" t="n"/>
      <c r="Q170" s="41" t="n"/>
      <c r="R170" s="32" t="n"/>
      <c r="S170" s="32" t="n"/>
      <c r="T170" s="32" t="n"/>
    </row>
    <row r="171">
      <c r="A171" s="123" t="n">
        <v>167</v>
      </c>
      <c r="B171" s="39" t="n"/>
      <c r="C171" s="28" t="n"/>
      <c r="D171" s="39" t="n"/>
      <c r="E171" s="28" t="n"/>
      <c r="F171" s="28" t="n"/>
      <c r="G171" s="28" t="n"/>
      <c r="H171" s="28" t="n"/>
      <c r="I171" s="28" t="n"/>
      <c r="J171" s="28" t="n"/>
      <c r="K171" s="39" t="n"/>
      <c r="L171" s="28" t="n"/>
      <c r="M171" s="28" t="n"/>
      <c r="N171" s="28" t="n"/>
      <c r="O171" s="28" t="n"/>
      <c r="P171" s="28" t="n"/>
      <c r="Q171" s="39" t="n"/>
      <c r="R171" s="28" t="n"/>
      <c r="S171" s="28" t="n"/>
      <c r="T171" s="28" t="n"/>
    </row>
    <row r="172">
      <c r="A172" s="125" t="n">
        <v>168</v>
      </c>
      <c r="B172" s="41" t="n"/>
      <c r="C172" s="32" t="n"/>
      <c r="D172" s="41" t="n"/>
      <c r="E172" s="32" t="n"/>
      <c r="F172" s="32" t="n"/>
      <c r="G172" s="32" t="n"/>
      <c r="H172" s="32" t="n"/>
      <c r="I172" s="32" t="n"/>
      <c r="J172" s="32" t="n"/>
      <c r="K172" s="41" t="n"/>
      <c r="L172" s="32" t="n"/>
      <c r="M172" s="32" t="n"/>
      <c r="N172" s="32" t="n"/>
      <c r="O172" s="32" t="n"/>
      <c r="P172" s="32" t="n"/>
      <c r="Q172" s="41" t="n"/>
      <c r="R172" s="32" t="n"/>
      <c r="S172" s="32" t="n"/>
      <c r="T172" s="32" t="n"/>
    </row>
    <row r="173">
      <c r="A173" s="123" t="n">
        <v>169</v>
      </c>
      <c r="B173" s="39" t="n"/>
      <c r="C173" s="28" t="n"/>
      <c r="D173" s="39" t="n"/>
      <c r="E173" s="28" t="n"/>
      <c r="F173" s="28" t="n"/>
      <c r="G173" s="28" t="n"/>
      <c r="H173" s="28" t="n"/>
      <c r="I173" s="28" t="n"/>
      <c r="J173" s="28" t="n"/>
      <c r="K173" s="39" t="n"/>
      <c r="L173" s="28" t="n"/>
      <c r="M173" s="28" t="n"/>
      <c r="N173" s="28" t="n"/>
      <c r="O173" s="28" t="n"/>
      <c r="P173" s="28" t="n"/>
      <c r="Q173" s="39" t="n"/>
      <c r="R173" s="28" t="n"/>
      <c r="S173" s="28" t="n"/>
      <c r="T173" s="28" t="n"/>
    </row>
    <row r="174">
      <c r="A174" s="125" t="n">
        <v>170</v>
      </c>
      <c r="B174" s="41" t="n"/>
      <c r="C174" s="32" t="n"/>
      <c r="D174" s="41" t="n"/>
      <c r="E174" s="32" t="n"/>
      <c r="F174" s="32" t="n"/>
      <c r="G174" s="32" t="n"/>
      <c r="H174" s="32" t="n"/>
      <c r="I174" s="32" t="n"/>
      <c r="J174" s="32" t="n"/>
      <c r="K174" s="41" t="n"/>
      <c r="L174" s="32" t="n"/>
      <c r="M174" s="32" t="n"/>
      <c r="N174" s="32" t="n"/>
      <c r="O174" s="32" t="n"/>
      <c r="P174" s="32" t="n"/>
      <c r="Q174" s="41" t="n"/>
      <c r="R174" s="32" t="n"/>
      <c r="S174" s="32" t="n"/>
      <c r="T174" s="32" t="n"/>
    </row>
    <row r="175">
      <c r="A175" s="123" t="n">
        <v>171</v>
      </c>
      <c r="B175" s="39" t="n"/>
      <c r="C175" s="28" t="n"/>
      <c r="D175" s="39" t="n"/>
      <c r="E175" s="28" t="n"/>
      <c r="F175" s="28" t="n"/>
      <c r="G175" s="28" t="n"/>
      <c r="H175" s="28" t="n"/>
      <c r="I175" s="28" t="n"/>
      <c r="J175" s="28" t="n"/>
      <c r="K175" s="39" t="n"/>
      <c r="L175" s="28" t="n"/>
      <c r="M175" s="28" t="n"/>
      <c r="N175" s="28" t="n"/>
      <c r="O175" s="28" t="n"/>
      <c r="P175" s="28" t="n"/>
      <c r="Q175" s="39" t="n"/>
      <c r="R175" s="28" t="n"/>
      <c r="S175" s="28" t="n"/>
      <c r="T175" s="28" t="n"/>
    </row>
    <row r="176">
      <c r="A176" s="125" t="n">
        <v>172</v>
      </c>
      <c r="B176" s="41" t="n"/>
      <c r="C176" s="32" t="n"/>
      <c r="D176" s="41" t="n"/>
      <c r="E176" s="32" t="n"/>
      <c r="F176" s="32" t="n"/>
      <c r="G176" s="32" t="n"/>
      <c r="H176" s="32" t="n"/>
      <c r="I176" s="32" t="n"/>
      <c r="J176" s="32" t="n"/>
      <c r="K176" s="41" t="n"/>
      <c r="L176" s="32" t="n"/>
      <c r="M176" s="32" t="n"/>
      <c r="N176" s="32" t="n"/>
      <c r="O176" s="32" t="n"/>
      <c r="P176" s="32" t="n"/>
      <c r="Q176" s="41" t="n"/>
      <c r="R176" s="32" t="n"/>
      <c r="S176" s="32" t="n"/>
      <c r="T176" s="32" t="n"/>
    </row>
    <row r="177">
      <c r="A177" s="123" t="n">
        <v>173</v>
      </c>
      <c r="B177" s="39" t="n"/>
      <c r="C177" s="28" t="n"/>
      <c r="D177" s="39" t="n"/>
      <c r="E177" s="28" t="n"/>
      <c r="F177" s="28" t="n"/>
      <c r="G177" s="28" t="n"/>
      <c r="H177" s="28" t="n"/>
      <c r="I177" s="28" t="n"/>
      <c r="J177" s="28" t="n"/>
      <c r="K177" s="39" t="n"/>
      <c r="L177" s="28" t="n"/>
      <c r="M177" s="28" t="n"/>
      <c r="N177" s="28" t="n"/>
      <c r="O177" s="28" t="n"/>
      <c r="P177" s="28" t="n"/>
      <c r="Q177" s="39" t="n"/>
      <c r="R177" s="28" t="n"/>
      <c r="S177" s="28" t="n"/>
      <c r="T177" s="28" t="n"/>
    </row>
    <row r="178">
      <c r="A178" s="125" t="n">
        <v>174</v>
      </c>
      <c r="B178" s="41" t="n"/>
      <c r="C178" s="32" t="n"/>
      <c r="D178" s="41" t="n"/>
      <c r="E178" s="32" t="n"/>
      <c r="F178" s="32" t="n"/>
      <c r="G178" s="32" t="n"/>
      <c r="H178" s="32" t="n"/>
      <c r="I178" s="32" t="n"/>
      <c r="J178" s="32" t="n"/>
      <c r="K178" s="41" t="n"/>
      <c r="L178" s="32" t="n"/>
      <c r="M178" s="32" t="n"/>
      <c r="N178" s="32" t="n"/>
      <c r="O178" s="32" t="n"/>
      <c r="P178" s="32" t="n"/>
      <c r="Q178" s="41" t="n"/>
      <c r="R178" s="32" t="n"/>
      <c r="S178" s="32" t="n"/>
      <c r="T178" s="32" t="n"/>
    </row>
    <row r="179">
      <c r="A179" s="123" t="n">
        <v>175</v>
      </c>
      <c r="B179" s="39" t="n"/>
      <c r="C179" s="28" t="n"/>
      <c r="D179" s="39" t="n"/>
      <c r="E179" s="28" t="n"/>
      <c r="F179" s="28" t="n"/>
      <c r="G179" s="28" t="n"/>
      <c r="H179" s="28" t="n"/>
      <c r="I179" s="28" t="n"/>
      <c r="J179" s="28" t="n"/>
      <c r="K179" s="39" t="n"/>
      <c r="L179" s="28" t="n"/>
      <c r="M179" s="28" t="n"/>
      <c r="N179" s="28" t="n"/>
      <c r="O179" s="28" t="n"/>
      <c r="P179" s="28" t="n"/>
      <c r="Q179" s="39" t="n"/>
      <c r="R179" s="28" t="n"/>
      <c r="S179" s="28" t="n"/>
      <c r="T179" s="28" t="n"/>
    </row>
    <row r="180">
      <c r="A180" s="125" t="n">
        <v>176</v>
      </c>
      <c r="B180" s="41" t="n"/>
      <c r="C180" s="32" t="n"/>
      <c r="D180" s="41" t="n"/>
      <c r="E180" s="32" t="n"/>
      <c r="F180" s="32" t="n"/>
      <c r="G180" s="32" t="n"/>
      <c r="H180" s="32" t="n"/>
      <c r="I180" s="32" t="n"/>
      <c r="J180" s="32" t="n"/>
      <c r="K180" s="41" t="n"/>
      <c r="L180" s="32" t="n"/>
      <c r="M180" s="32" t="n"/>
      <c r="N180" s="32" t="n"/>
      <c r="O180" s="32" t="n"/>
      <c r="P180" s="32" t="n"/>
      <c r="Q180" s="41" t="n"/>
      <c r="R180" s="32" t="n"/>
      <c r="S180" s="32" t="n"/>
      <c r="T180" s="32" t="n"/>
    </row>
    <row r="181">
      <c r="A181" s="123" t="n">
        <v>177</v>
      </c>
      <c r="B181" s="39" t="n"/>
      <c r="C181" s="28" t="n"/>
      <c r="D181" s="39" t="n"/>
      <c r="E181" s="28" t="n"/>
      <c r="F181" s="28" t="n"/>
      <c r="G181" s="28" t="n"/>
      <c r="H181" s="28" t="n"/>
      <c r="I181" s="28" t="n"/>
      <c r="J181" s="28" t="n"/>
      <c r="K181" s="39" t="n"/>
      <c r="L181" s="28" t="n"/>
      <c r="M181" s="28" t="n"/>
      <c r="N181" s="28" t="n"/>
      <c r="O181" s="28" t="n"/>
      <c r="P181" s="28" t="n"/>
      <c r="Q181" s="39" t="n"/>
      <c r="R181" s="28" t="n"/>
      <c r="S181" s="28" t="n"/>
      <c r="T181" s="28" t="n"/>
    </row>
    <row r="182">
      <c r="A182" s="125" t="n">
        <v>178</v>
      </c>
      <c r="B182" s="41" t="n"/>
      <c r="C182" s="32" t="n"/>
      <c r="D182" s="41" t="n"/>
      <c r="E182" s="32" t="n"/>
      <c r="F182" s="32" t="n"/>
      <c r="G182" s="32" t="n"/>
      <c r="H182" s="32" t="n"/>
      <c r="I182" s="32" t="n"/>
      <c r="J182" s="32" t="n"/>
      <c r="K182" s="41" t="n"/>
      <c r="L182" s="32" t="n"/>
      <c r="M182" s="32" t="n"/>
      <c r="N182" s="32" t="n"/>
      <c r="O182" s="32" t="n"/>
      <c r="P182" s="32" t="n"/>
      <c r="Q182" s="41" t="n"/>
      <c r="R182" s="32" t="n"/>
      <c r="S182" s="32" t="n"/>
      <c r="T182" s="32" t="n"/>
    </row>
    <row r="183">
      <c r="A183" s="123" t="n">
        <v>179</v>
      </c>
      <c r="B183" s="39" t="n"/>
      <c r="C183" s="28" t="n"/>
      <c r="D183" s="39" t="n"/>
      <c r="E183" s="28" t="n"/>
      <c r="F183" s="28" t="n"/>
      <c r="G183" s="28" t="n"/>
      <c r="H183" s="28" t="n"/>
      <c r="I183" s="28" t="n"/>
      <c r="J183" s="28" t="n"/>
      <c r="K183" s="39" t="n"/>
      <c r="L183" s="28" t="n"/>
      <c r="M183" s="28" t="n"/>
      <c r="N183" s="28" t="n"/>
      <c r="O183" s="28" t="n"/>
      <c r="P183" s="28" t="n"/>
      <c r="Q183" s="39" t="n"/>
      <c r="R183" s="28" t="n"/>
      <c r="S183" s="28" t="n"/>
      <c r="T183" s="28" t="n"/>
    </row>
    <row r="184">
      <c r="A184" s="125" t="n">
        <v>180</v>
      </c>
      <c r="B184" s="41" t="n"/>
      <c r="C184" s="32" t="n"/>
      <c r="D184" s="41" t="n"/>
      <c r="E184" s="32" t="n"/>
      <c r="F184" s="32" t="n"/>
      <c r="G184" s="32" t="n"/>
      <c r="H184" s="32" t="n"/>
      <c r="I184" s="32" t="n"/>
      <c r="J184" s="32" t="n"/>
      <c r="K184" s="41" t="n"/>
      <c r="L184" s="32" t="n"/>
      <c r="M184" s="32" t="n"/>
      <c r="N184" s="32" t="n"/>
      <c r="O184" s="32" t="n"/>
      <c r="P184" s="32" t="n"/>
      <c r="Q184" s="41" t="n"/>
      <c r="R184" s="32" t="n"/>
      <c r="S184" s="32" t="n"/>
      <c r="T184" s="32" t="n"/>
    </row>
    <row r="185">
      <c r="A185" s="123" t="n">
        <v>181</v>
      </c>
      <c r="B185" s="39" t="n"/>
      <c r="C185" s="28" t="n"/>
      <c r="D185" s="39" t="n"/>
      <c r="E185" s="28" t="n"/>
      <c r="F185" s="28" t="n"/>
      <c r="G185" s="28" t="n"/>
      <c r="H185" s="28" t="n"/>
      <c r="I185" s="28" t="n"/>
      <c r="J185" s="28" t="n"/>
      <c r="K185" s="39" t="n"/>
      <c r="L185" s="28" t="n"/>
      <c r="M185" s="28" t="n"/>
      <c r="N185" s="28" t="n"/>
      <c r="O185" s="28" t="n"/>
      <c r="P185" s="28" t="n"/>
      <c r="Q185" s="39" t="n"/>
      <c r="R185" s="28" t="n"/>
      <c r="S185" s="28" t="n"/>
      <c r="T185" s="28" t="n"/>
    </row>
    <row r="186">
      <c r="A186" s="125" t="n">
        <v>182</v>
      </c>
      <c r="B186" s="41" t="n"/>
      <c r="C186" s="32" t="n"/>
      <c r="D186" s="41" t="n"/>
      <c r="E186" s="32" t="n"/>
      <c r="F186" s="32" t="n"/>
      <c r="G186" s="32" t="n"/>
      <c r="H186" s="32" t="n"/>
      <c r="I186" s="32" t="n"/>
      <c r="J186" s="32" t="n"/>
      <c r="K186" s="41" t="n"/>
      <c r="L186" s="32" t="n"/>
      <c r="M186" s="32" t="n"/>
      <c r="N186" s="32" t="n"/>
      <c r="O186" s="32" t="n"/>
      <c r="P186" s="32" t="n"/>
      <c r="Q186" s="41" t="n"/>
      <c r="R186" s="32" t="n"/>
      <c r="S186" s="32" t="n"/>
      <c r="T186" s="32" t="n"/>
    </row>
    <row r="187">
      <c r="A187" s="123" t="n">
        <v>183</v>
      </c>
      <c r="B187" s="39" t="n"/>
      <c r="C187" s="28" t="n"/>
      <c r="D187" s="39" t="n"/>
      <c r="E187" s="28" t="n"/>
      <c r="F187" s="28" t="n"/>
      <c r="G187" s="28" t="n"/>
      <c r="H187" s="28" t="n"/>
      <c r="I187" s="28" t="n"/>
      <c r="J187" s="28" t="n"/>
      <c r="K187" s="39" t="n"/>
      <c r="L187" s="28" t="n"/>
      <c r="M187" s="28" t="n"/>
      <c r="N187" s="28" t="n"/>
      <c r="O187" s="28" t="n"/>
      <c r="P187" s="28" t="n"/>
      <c r="Q187" s="39" t="n"/>
      <c r="R187" s="28" t="n"/>
      <c r="S187" s="28" t="n"/>
      <c r="T187" s="28" t="n"/>
    </row>
    <row r="188">
      <c r="A188" s="125" t="n">
        <v>184</v>
      </c>
      <c r="B188" s="41" t="n"/>
      <c r="C188" s="32" t="n"/>
      <c r="D188" s="41" t="n"/>
      <c r="E188" s="32" t="n"/>
      <c r="F188" s="32" t="n"/>
      <c r="G188" s="32" t="n"/>
      <c r="H188" s="32" t="n"/>
      <c r="I188" s="32" t="n"/>
      <c r="J188" s="32" t="n"/>
      <c r="K188" s="41" t="n"/>
      <c r="L188" s="32" t="n"/>
      <c r="M188" s="32" t="n"/>
      <c r="N188" s="32" t="n"/>
      <c r="O188" s="32" t="n"/>
      <c r="P188" s="32" t="n"/>
      <c r="Q188" s="41" t="n"/>
      <c r="R188" s="32" t="n"/>
      <c r="S188" s="32" t="n"/>
      <c r="T188" s="32" t="n"/>
    </row>
    <row r="189">
      <c r="A189" s="123" t="n">
        <v>185</v>
      </c>
      <c r="B189" s="39" t="n"/>
      <c r="C189" s="28" t="n"/>
      <c r="D189" s="39" t="n"/>
      <c r="E189" s="28" t="n"/>
      <c r="F189" s="28" t="n"/>
      <c r="G189" s="28" t="n"/>
      <c r="H189" s="28" t="n"/>
      <c r="I189" s="28" t="n"/>
      <c r="J189" s="28" t="n"/>
      <c r="K189" s="39" t="n"/>
      <c r="L189" s="28" t="n"/>
      <c r="M189" s="28" t="n"/>
      <c r="N189" s="28" t="n"/>
      <c r="O189" s="28" t="n"/>
      <c r="P189" s="28" t="n"/>
      <c r="Q189" s="39" t="n"/>
      <c r="R189" s="28" t="n"/>
      <c r="S189" s="28" t="n"/>
      <c r="T189" s="28" t="n"/>
    </row>
    <row r="190">
      <c r="A190" s="125" t="n">
        <v>186</v>
      </c>
      <c r="B190" s="41" t="n"/>
      <c r="C190" s="32" t="n"/>
      <c r="D190" s="41" t="n"/>
      <c r="E190" s="32" t="n"/>
      <c r="F190" s="32" t="n"/>
      <c r="G190" s="32" t="n"/>
      <c r="H190" s="32" t="n"/>
      <c r="I190" s="32" t="n"/>
      <c r="J190" s="32" t="n"/>
      <c r="K190" s="41" t="n"/>
      <c r="L190" s="32" t="n"/>
      <c r="M190" s="32" t="n"/>
      <c r="N190" s="32" t="n"/>
      <c r="O190" s="32" t="n"/>
      <c r="P190" s="32" t="n"/>
      <c r="Q190" s="41" t="n"/>
      <c r="R190" s="32" t="n"/>
      <c r="S190" s="32" t="n"/>
      <c r="T190" s="32" t="n"/>
    </row>
    <row r="191">
      <c r="A191" s="123" t="n">
        <v>187</v>
      </c>
      <c r="B191" s="39" t="n"/>
      <c r="C191" s="28" t="n"/>
      <c r="D191" s="39" t="n"/>
      <c r="E191" s="28" t="n"/>
      <c r="F191" s="28" t="n"/>
      <c r="G191" s="28" t="n"/>
      <c r="H191" s="28" t="n"/>
      <c r="I191" s="28" t="n"/>
      <c r="J191" s="28" t="n"/>
      <c r="K191" s="39" t="n"/>
      <c r="L191" s="28" t="n"/>
      <c r="M191" s="28" t="n"/>
      <c r="N191" s="28" t="n"/>
      <c r="O191" s="28" t="n"/>
      <c r="P191" s="28" t="n"/>
      <c r="Q191" s="39" t="n"/>
      <c r="R191" s="28" t="n"/>
      <c r="S191" s="28" t="n"/>
      <c r="T191" s="28" t="n"/>
    </row>
    <row r="192">
      <c r="A192" s="125" t="n">
        <v>188</v>
      </c>
      <c r="B192" s="41" t="n"/>
      <c r="C192" s="32" t="n"/>
      <c r="D192" s="41" t="n"/>
      <c r="E192" s="32" t="n"/>
      <c r="F192" s="32" t="n"/>
      <c r="G192" s="32" t="n"/>
      <c r="H192" s="32" t="n"/>
      <c r="I192" s="32" t="n"/>
      <c r="J192" s="32" t="n"/>
      <c r="K192" s="41" t="n"/>
      <c r="L192" s="32" t="n"/>
      <c r="M192" s="32" t="n"/>
      <c r="N192" s="32" t="n"/>
      <c r="O192" s="32" t="n"/>
      <c r="P192" s="32" t="n"/>
      <c r="Q192" s="41" t="n"/>
      <c r="R192" s="32" t="n"/>
      <c r="S192" s="32" t="n"/>
      <c r="T192" s="32" t="n"/>
    </row>
    <row r="193">
      <c r="A193" s="123" t="n">
        <v>189</v>
      </c>
      <c r="B193" s="39" t="n"/>
      <c r="C193" s="28" t="n"/>
      <c r="D193" s="39" t="n"/>
      <c r="E193" s="28" t="n"/>
      <c r="F193" s="28" t="n"/>
      <c r="G193" s="28" t="n"/>
      <c r="H193" s="28" t="n"/>
      <c r="I193" s="28" t="n"/>
      <c r="J193" s="28" t="n"/>
      <c r="K193" s="39" t="n"/>
      <c r="L193" s="28" t="n"/>
      <c r="M193" s="28" t="n"/>
      <c r="N193" s="28" t="n"/>
      <c r="O193" s="28" t="n"/>
      <c r="P193" s="28" t="n"/>
      <c r="Q193" s="39" t="n"/>
      <c r="R193" s="28" t="n"/>
      <c r="S193" s="28" t="n"/>
      <c r="T193" s="28" t="n"/>
    </row>
    <row r="194">
      <c r="A194" s="125" t="n">
        <v>190</v>
      </c>
      <c r="B194" s="41" t="n"/>
      <c r="C194" s="32" t="n"/>
      <c r="D194" s="41" t="n"/>
      <c r="E194" s="32" t="n"/>
      <c r="F194" s="32" t="n"/>
      <c r="G194" s="32" t="n"/>
      <c r="H194" s="32" t="n"/>
      <c r="I194" s="32" t="n"/>
      <c r="J194" s="32" t="n"/>
      <c r="K194" s="41" t="n"/>
      <c r="L194" s="32" t="n"/>
      <c r="M194" s="32" t="n"/>
      <c r="N194" s="32" t="n"/>
      <c r="O194" s="32" t="n"/>
      <c r="P194" s="32" t="n"/>
      <c r="Q194" s="41" t="n"/>
      <c r="R194" s="32" t="n"/>
      <c r="S194" s="32" t="n"/>
      <c r="T194" s="32" t="n"/>
    </row>
    <row r="195">
      <c r="A195" s="123" t="n">
        <v>191</v>
      </c>
      <c r="B195" s="39" t="n"/>
      <c r="C195" s="28" t="n"/>
      <c r="D195" s="39" t="n"/>
      <c r="E195" s="28" t="n"/>
      <c r="F195" s="28" t="n"/>
      <c r="G195" s="28" t="n"/>
      <c r="H195" s="28" t="n"/>
      <c r="I195" s="28" t="n"/>
      <c r="J195" s="28" t="n"/>
      <c r="K195" s="39" t="n"/>
      <c r="L195" s="28" t="n"/>
      <c r="M195" s="28" t="n"/>
      <c r="N195" s="28" t="n"/>
      <c r="O195" s="28" t="n"/>
      <c r="P195" s="28" t="n"/>
      <c r="Q195" s="39" t="n"/>
      <c r="R195" s="28" t="n"/>
      <c r="S195" s="28" t="n"/>
      <c r="T195" s="28" t="n"/>
    </row>
    <row r="196">
      <c r="A196" s="125" t="n">
        <v>192</v>
      </c>
      <c r="B196" s="41" t="n"/>
      <c r="C196" s="32" t="n"/>
      <c r="D196" s="41" t="n"/>
      <c r="E196" s="32" t="n"/>
      <c r="F196" s="32" t="n"/>
      <c r="G196" s="32" t="n"/>
      <c r="H196" s="32" t="n"/>
      <c r="I196" s="32" t="n"/>
      <c r="J196" s="32" t="n"/>
      <c r="K196" s="41" t="n"/>
      <c r="L196" s="32" t="n"/>
      <c r="M196" s="32" t="n"/>
      <c r="N196" s="32" t="n"/>
      <c r="O196" s="32" t="n"/>
      <c r="P196" s="32" t="n"/>
      <c r="Q196" s="41" t="n"/>
      <c r="R196" s="32" t="n"/>
      <c r="S196" s="32" t="n"/>
      <c r="T196" s="32" t="n"/>
    </row>
    <row r="197">
      <c r="A197" s="123" t="n">
        <v>193</v>
      </c>
      <c r="B197" s="39" t="n"/>
      <c r="C197" s="28" t="n"/>
      <c r="D197" s="39" t="n"/>
      <c r="E197" s="28" t="n"/>
      <c r="F197" s="28" t="n"/>
      <c r="G197" s="28" t="n"/>
      <c r="H197" s="28" t="n"/>
      <c r="I197" s="28" t="n"/>
      <c r="J197" s="28" t="n"/>
      <c r="K197" s="39" t="n"/>
      <c r="L197" s="28" t="n"/>
      <c r="M197" s="28" t="n"/>
      <c r="N197" s="28" t="n"/>
      <c r="O197" s="28" t="n"/>
      <c r="P197" s="28" t="n"/>
      <c r="Q197" s="39" t="n"/>
      <c r="R197" s="28" t="n"/>
      <c r="S197" s="28" t="n"/>
      <c r="T197" s="28" t="n"/>
    </row>
    <row r="198">
      <c r="A198" s="125" t="n">
        <v>194</v>
      </c>
      <c r="B198" s="41" t="n"/>
      <c r="C198" s="32" t="n"/>
      <c r="D198" s="41" t="n"/>
      <c r="E198" s="32" t="n"/>
      <c r="F198" s="32" t="n"/>
      <c r="G198" s="32" t="n"/>
      <c r="H198" s="32" t="n"/>
      <c r="I198" s="32" t="n"/>
      <c r="J198" s="32" t="n"/>
      <c r="K198" s="41" t="n"/>
      <c r="L198" s="32" t="n"/>
      <c r="M198" s="32" t="n"/>
      <c r="N198" s="32" t="n"/>
      <c r="O198" s="32" t="n"/>
      <c r="P198" s="32" t="n"/>
      <c r="Q198" s="41" t="n"/>
      <c r="R198" s="32" t="n"/>
      <c r="S198" s="32" t="n"/>
      <c r="T198" s="32" t="n"/>
    </row>
    <row r="199">
      <c r="A199" s="123" t="n">
        <v>195</v>
      </c>
      <c r="B199" s="39" t="n"/>
      <c r="C199" s="28" t="n"/>
      <c r="D199" s="39" t="n"/>
      <c r="E199" s="28" t="n"/>
      <c r="F199" s="28" t="n"/>
      <c r="G199" s="28" t="n"/>
      <c r="H199" s="28" t="n"/>
      <c r="I199" s="28" t="n"/>
      <c r="J199" s="28" t="n"/>
      <c r="K199" s="39" t="n"/>
      <c r="L199" s="28" t="n"/>
      <c r="M199" s="28" t="n"/>
      <c r="N199" s="28" t="n"/>
      <c r="O199" s="28" t="n"/>
      <c r="P199" s="28" t="n"/>
      <c r="Q199" s="39" t="n"/>
      <c r="R199" s="28" t="n"/>
      <c r="S199" s="28" t="n"/>
      <c r="T199" s="28" t="n"/>
    </row>
    <row r="200">
      <c r="A200" s="125" t="n">
        <v>196</v>
      </c>
      <c r="B200" s="41" t="n"/>
      <c r="C200" s="32" t="n"/>
      <c r="D200" s="41" t="n"/>
      <c r="E200" s="32" t="n"/>
      <c r="F200" s="32" t="n"/>
      <c r="G200" s="32" t="n"/>
      <c r="H200" s="32" t="n"/>
      <c r="I200" s="32" t="n"/>
      <c r="J200" s="32" t="n"/>
      <c r="K200" s="41" t="n"/>
      <c r="L200" s="32" t="n"/>
      <c r="M200" s="32" t="n"/>
      <c r="N200" s="32" t="n"/>
      <c r="O200" s="32" t="n"/>
      <c r="P200" s="32" t="n"/>
      <c r="Q200" s="41" t="n"/>
      <c r="R200" s="32" t="n"/>
      <c r="S200" s="32" t="n"/>
      <c r="T200" s="32" t="n"/>
    </row>
    <row r="201">
      <c r="A201" s="123" t="n">
        <v>197</v>
      </c>
      <c r="B201" s="39" t="n"/>
      <c r="C201" s="28" t="n"/>
      <c r="D201" s="39" t="n"/>
      <c r="E201" s="28" t="n"/>
      <c r="F201" s="28" t="n"/>
      <c r="G201" s="28" t="n"/>
      <c r="H201" s="28" t="n"/>
      <c r="I201" s="28" t="n"/>
      <c r="J201" s="28" t="n"/>
      <c r="K201" s="39" t="n"/>
      <c r="L201" s="28" t="n"/>
      <c r="M201" s="28" t="n"/>
      <c r="N201" s="28" t="n"/>
      <c r="O201" s="28" t="n"/>
      <c r="P201" s="28" t="n"/>
      <c r="Q201" s="39" t="n"/>
      <c r="R201" s="28" t="n"/>
      <c r="S201" s="28" t="n"/>
      <c r="T201" s="28" t="n"/>
    </row>
    <row r="202">
      <c r="A202" s="125" t="n">
        <v>198</v>
      </c>
      <c r="B202" s="41" t="n"/>
      <c r="C202" s="32" t="n"/>
      <c r="D202" s="41" t="n"/>
      <c r="E202" s="32" t="n"/>
      <c r="F202" s="32" t="n"/>
      <c r="G202" s="32" t="n"/>
      <c r="H202" s="32" t="n"/>
      <c r="I202" s="32" t="n"/>
      <c r="J202" s="32" t="n"/>
      <c r="K202" s="41" t="n"/>
      <c r="L202" s="32" t="n"/>
      <c r="M202" s="32" t="n"/>
      <c r="N202" s="32" t="n"/>
      <c r="O202" s="32" t="n"/>
      <c r="P202" s="32" t="n"/>
      <c r="Q202" s="41" t="n"/>
      <c r="R202" s="32" t="n"/>
      <c r="S202" s="32" t="n"/>
      <c r="T202" s="32" t="n"/>
    </row>
    <row r="203">
      <c r="A203" s="123" t="n">
        <v>199</v>
      </c>
      <c r="B203" s="39" t="n"/>
      <c r="C203" s="28" t="n"/>
      <c r="D203" s="39" t="n"/>
      <c r="E203" s="28" t="n"/>
      <c r="F203" s="28" t="n"/>
      <c r="G203" s="28" t="n"/>
      <c r="H203" s="28" t="n"/>
      <c r="I203" s="28" t="n"/>
      <c r="J203" s="28" t="n"/>
      <c r="K203" s="39" t="n"/>
      <c r="L203" s="28" t="n"/>
      <c r="M203" s="28" t="n"/>
      <c r="N203" s="28" t="n"/>
      <c r="O203" s="28" t="n"/>
      <c r="P203" s="28" t="n"/>
      <c r="Q203" s="39" t="n"/>
      <c r="R203" s="28" t="n"/>
      <c r="S203" s="28" t="n"/>
      <c r="T203" s="28" t="n"/>
    </row>
    <row r="204">
      <c r="A204" s="125" t="n">
        <v>200</v>
      </c>
      <c r="B204" s="41" t="n"/>
      <c r="C204" s="32" t="n"/>
      <c r="D204" s="41" t="n"/>
      <c r="E204" s="32" t="n"/>
      <c r="F204" s="32" t="n"/>
      <c r="G204" s="32" t="n"/>
      <c r="H204" s="32" t="n"/>
      <c r="I204" s="32" t="n"/>
      <c r="J204" s="32" t="n"/>
      <c r="K204" s="41" t="n"/>
      <c r="L204" s="32" t="n"/>
      <c r="M204" s="32" t="n"/>
      <c r="N204" s="32" t="n"/>
      <c r="O204" s="32" t="n"/>
      <c r="P204" s="32" t="n"/>
      <c r="Q204" s="41" t="n"/>
      <c r="R204" s="32" t="n"/>
      <c r="S204" s="32" t="n"/>
      <c r="T204" s="32" t="n"/>
    </row>
  </sheetData>
  <autoFilter ref="A4:T4"/>
  <mergeCells count="2">
    <mergeCell ref="A1:P1"/>
    <mergeCell ref="A2:P2"/>
  </mergeCells>
  <conditionalFormatting sqref="P5:P204">
    <cfRule type="cellIs" priority="1" operator="equal" dxfId="2">
      <formula>"Issued"</formula>
    </cfRule>
    <cfRule type="cellIs" priority="2" operator="equal" dxfId="1">
      <formula>"Pending"</formula>
    </cfRule>
    <cfRule type="cellIs" priority="3" operator="equal" dxfId="8">
      <formula>"Under Review"</formula>
    </cfRule>
    <cfRule type="cellIs" priority="4" operator="equal" dxfId="0">
      <formula>"Declined"</formula>
    </cfRule>
    <cfRule type="cellIs" priority="5" operator="equal" dxfId="4">
      <formula>"Withdrawn"</formula>
    </cfRule>
    <cfRule type="cellIs" priority="6" operator="equal" dxfId="0">
      <formula>"Cancelled"</formula>
    </cfRule>
  </conditionalFormatting>
  <dataValidations count="6">
    <dataValidation sqref="H5:H204" showDropDown="0" showInputMessage="0" showErrorMessage="0" allowBlank="1" type="list">
      <formula1>"MA-Only,MAPD,PDP,Medigap Plan G,Medigap Plan N,Medigap Plan F,DSNP,CSNP"</formula1>
    </dataValidation>
    <dataValidation sqref="I5:I204" showDropDown="0" showInputMessage="0" showErrorMessage="0" allowBlank="1" type="list">
      <formula1>"Aetna,Anthem/BCBS,Cigna,Devoted,Humana,Molina,UHC,Wellcare,Other"</formula1>
    </dataValidation>
    <dataValidation sqref="L5:L204" showDropDown="0" showInputMessage="0" showErrorMessage="0" allowBlank="1" type="list">
      <formula1>"New Enrollment,AEP,OEP,SEP,IEP,ICEP,Plan Change"</formula1>
    </dataValidation>
    <dataValidation sqref="N5:N204" showDropDown="0" showInputMessage="0" showErrorMessage="0" allowBlank="1" type="list">
      <formula1>"Online - Agent,Online - Beneficiary,Phone,Paper,E-App"</formula1>
    </dataValidation>
    <dataValidation sqref="O5:O204" showDropDown="0" showInputMessage="0" showErrorMessage="0" allowBlank="1" type="list">
      <formula1>"Yes,No,N/A"</formula1>
    </dataValidation>
    <dataValidation sqref="P5:P204" showDropDown="0" showInputMessage="0" showErrorMessage="0" allowBlank="1" type="list">
      <formula1>"Pending,Under Review,Issued,Declined,Withdrawn,Cancelled"</formula1>
    </dataValidation>
  </dataValidations>
  <pageMargins left="0.5" right="0.5" top="0.75" bottom="0.75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2E75B6"/>
    <outlinePr summaryBelow="1" summaryRight="1"/>
    <pageSetUpPr fitToPage="1"/>
  </sheetPr>
  <dimension ref="A1:W456"/>
  <sheetViews>
    <sheetView showGridLines="0" workbookViewId="0">
      <pane xSplit="2" ySplit="6" topLeftCell="C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20" customWidth="1" min="3" max="3"/>
    <col width="12" customWidth="1" min="4" max="4"/>
    <col width="17" customWidth="1" min="5" max="5"/>
    <col width="12" customWidth="1" min="6" max="6"/>
    <col width="8" customWidth="1" min="7" max="7"/>
    <col width="15" customWidth="1" min="8" max="8"/>
    <col width="20" customWidth="1" min="9" max="9"/>
    <col width="14" customWidth="1" min="10" max="10"/>
    <col width="16" customWidth="1" min="11" max="11"/>
    <col width="18" customWidth="1" min="12" max="12"/>
    <col width="13" customWidth="1" min="13" max="13"/>
    <col width="13" customWidth="1" min="14" max="14"/>
    <col width="15" customWidth="1" min="15" max="15"/>
    <col width="15" customWidth="1" min="16" max="16"/>
    <col width="15" customWidth="1" min="17" max="17"/>
    <col width="10" customWidth="1" min="18" max="18"/>
    <col width="9" customWidth="1" min="19" max="19"/>
    <col width="9" customWidth="1" min="20" max="20"/>
    <col width="14" customWidth="1" min="21" max="21"/>
    <col width="14" customWidth="1" min="22" max="22"/>
    <col width="25" customWidth="1" min="23" max="23"/>
  </cols>
  <sheetData>
    <row r="1">
      <c r="A1" s="12" t="inlineStr">
        <is>
          <t>✅ MEDICARE SALES</t>
        </is>
      </c>
    </row>
    <row r="2">
      <c r="A2" s="23" t="inlineStr">
        <is>
          <t>Record every Medicare enrollment. Source of truth for commissions and book of business.</t>
        </is>
      </c>
    </row>
    <row r="4">
      <c r="A4" s="87" t="inlineStr">
        <is>
          <t>Total Sales</t>
        </is>
      </c>
      <c r="E4" s="87" t="inlineStr">
        <is>
          <t>Active</t>
        </is>
      </c>
      <c r="I4" s="87" t="inlineStr">
        <is>
          <t>MTD Sales</t>
        </is>
      </c>
      <c r="M4" s="87" t="inlineStr">
        <is>
          <t>Annual Prem</t>
        </is>
      </c>
      <c r="Q4" s="87" t="inlineStr">
        <is>
          <t>Avg Premium</t>
        </is>
      </c>
    </row>
    <row r="5">
      <c r="A5" s="53">
        <f>COUNTA(B7:B456)</f>
        <v/>
      </c>
      <c r="E5" s="53">
        <f>COUNTIF(V7:V456,"Active")</f>
        <v/>
      </c>
      <c r="I5" s="53">
        <f>SUMPRODUCT((MONTH(B7:B456)=MONTH(TODAY()))*(YEAR(B7:B456)=YEAR(TODAY()))*(B7:B456&lt;&gt;""))</f>
        <v/>
      </c>
      <c r="M5" s="55">
        <f>IFERROR(SUM(Q7:Q456),0)</f>
        <v/>
      </c>
      <c r="Q5" s="55">
        <f>IFERROR(AVERAGE(P7:P456),0)</f>
        <v/>
      </c>
    </row>
    <row r="6">
      <c r="A6" s="118" t="inlineStr">
        <is>
          <t>#</t>
        </is>
      </c>
      <c r="B6" s="118" t="inlineStr">
        <is>
          <t>Sale Date</t>
        </is>
      </c>
      <c r="C6" s="118" t="inlineStr">
        <is>
          <t>Client Name</t>
        </is>
      </c>
      <c r="D6" s="118" t="inlineStr">
        <is>
          <t>DOB</t>
        </is>
      </c>
      <c r="E6" s="118" t="inlineStr">
        <is>
          <t>Medicare #</t>
        </is>
      </c>
      <c r="F6" s="118" t="inlineStr">
        <is>
          <t>County</t>
        </is>
      </c>
      <c r="G6" s="118" t="inlineStr">
        <is>
          <t>State</t>
        </is>
      </c>
      <c r="H6" s="118" t="inlineStr">
        <is>
          <t>Enrollment Type</t>
        </is>
      </c>
      <c r="I6" s="118" t="inlineStr">
        <is>
          <t>SEP Reason</t>
        </is>
      </c>
      <c r="J6" s="118" t="inlineStr">
        <is>
          <t>Plan Type</t>
        </is>
      </c>
      <c r="K6" s="118" t="inlineStr">
        <is>
          <t>Carrier</t>
        </is>
      </c>
      <c r="L6" s="118" t="inlineStr">
        <is>
          <t>Plan Name</t>
        </is>
      </c>
      <c r="M6" s="118" t="inlineStr">
        <is>
          <t>Plan ID</t>
        </is>
      </c>
      <c r="N6" s="118" t="inlineStr">
        <is>
          <t>Effective Date</t>
        </is>
      </c>
      <c r="O6" s="118" t="inlineStr">
        <is>
          <t>Monthly Prem $</t>
        </is>
      </c>
      <c r="P6" s="118" t="inlineStr">
        <is>
          <t>Annual Prem $</t>
        </is>
      </c>
      <c r="Q6" s="118" t="inlineStr">
        <is>
          <t>Part B Giveback $</t>
        </is>
      </c>
      <c r="R6" s="118" t="inlineStr">
        <is>
          <t>Drug Cov</t>
        </is>
      </c>
      <c r="S6" s="118" t="inlineStr">
        <is>
          <t>Dental</t>
        </is>
      </c>
      <c r="T6" s="118" t="inlineStr">
        <is>
          <t>Vision</t>
        </is>
      </c>
      <c r="U6" s="118" t="inlineStr">
        <is>
          <t>Agent</t>
        </is>
      </c>
      <c r="V6" s="118" t="inlineStr">
        <is>
          <t>Status</t>
        </is>
      </c>
      <c r="W6" s="118" t="inlineStr">
        <is>
          <t>Notes</t>
        </is>
      </c>
    </row>
    <row r="7">
      <c r="A7" s="123" t="n">
        <v>1</v>
      </c>
      <c r="B7" s="39" t="n">
        <v>46158</v>
      </c>
      <c r="C7" s="28" t="inlineStr">
        <is>
          <t>Lillian Davis</t>
        </is>
      </c>
      <c r="D7" s="39" t="n">
        <v>19782</v>
      </c>
      <c r="E7" s="28" t="inlineStr">
        <is>
          <t>JAF-76574-384</t>
        </is>
      </c>
      <c r="F7" s="28" t="inlineStr">
        <is>
          <t>Broward</t>
        </is>
      </c>
      <c r="G7" s="28" t="inlineStr">
        <is>
          <t>CO</t>
        </is>
      </c>
      <c r="H7" s="28" t="inlineStr">
        <is>
          <t>SEP</t>
        </is>
      </c>
      <c r="I7" s="28" t="inlineStr">
        <is>
          <t>Moving</t>
        </is>
      </c>
      <c r="J7" s="28" t="inlineStr">
        <is>
          <t>DSNP</t>
        </is>
      </c>
      <c r="K7" s="28" t="inlineStr">
        <is>
          <t>UnitedHealthcare</t>
        </is>
      </c>
      <c r="L7" s="28" t="inlineStr">
        <is>
          <t>AARP MedicareComplete</t>
        </is>
      </c>
      <c r="M7" s="28" t="inlineStr">
        <is>
          <t>H8005-189-0</t>
        </is>
      </c>
      <c r="N7" s="39" t="n">
        <v>46174</v>
      </c>
      <c r="O7" s="40" t="n">
        <v>23.68</v>
      </c>
      <c r="P7" s="40">
        <f>IF(O7&lt;&gt;"",O7*12,"")</f>
        <v/>
      </c>
      <c r="Q7" s="40" t="inlineStr"/>
      <c r="R7" s="28" t="inlineStr">
        <is>
          <t>No</t>
        </is>
      </c>
      <c r="S7" s="28" t="inlineStr">
        <is>
          <t>N/A</t>
        </is>
      </c>
      <c r="T7" s="28" t="inlineStr">
        <is>
          <t>N/A</t>
        </is>
      </c>
      <c r="U7" s="28" t="inlineStr">
        <is>
          <t>Sarah Mitchell</t>
        </is>
      </c>
      <c r="V7" s="28" t="inlineStr">
        <is>
          <t>Active</t>
        </is>
      </c>
      <c r="W7" s="28" t="inlineStr">
        <is>
          <t>Client very happy.</t>
        </is>
      </c>
    </row>
    <row r="8">
      <c r="A8" s="125" t="n">
        <v>2</v>
      </c>
      <c r="B8" s="41" t="n">
        <v>46147</v>
      </c>
      <c r="C8" s="32" t="inlineStr">
        <is>
          <t>Evelyn Miller</t>
        </is>
      </c>
      <c r="D8" s="41" t="n">
        <v>19509</v>
      </c>
      <c r="E8" s="32" t="inlineStr">
        <is>
          <t>NFN-64432-786</t>
        </is>
      </c>
      <c r="F8" s="32" t="inlineStr">
        <is>
          <t>Alameda</t>
        </is>
      </c>
      <c r="G8" s="32" t="inlineStr">
        <is>
          <t>NC</t>
        </is>
      </c>
      <c r="H8" s="32" t="inlineStr">
        <is>
          <t>AEP</t>
        </is>
      </c>
      <c r="I8" s="32" t="inlineStr">
        <is>
          <t>N/A</t>
        </is>
      </c>
      <c r="J8" s="32" t="inlineStr">
        <is>
          <t>PDP</t>
        </is>
      </c>
      <c r="K8" s="32" t="inlineStr">
        <is>
          <t>Devoted Health</t>
        </is>
      </c>
      <c r="L8" s="32" t="inlineStr">
        <is>
          <t>Devoted Value</t>
        </is>
      </c>
      <c r="M8" s="32" t="inlineStr">
        <is>
          <t>H4390-274-0</t>
        </is>
      </c>
      <c r="N8" s="41" t="n">
        <v>46174</v>
      </c>
      <c r="O8" s="42" t="n">
        <v>21.86</v>
      </c>
      <c r="P8" s="42">
        <f>IF(O8&lt;&gt;"",O8*12,"")</f>
        <v/>
      </c>
      <c r="Q8" s="42" t="inlineStr"/>
      <c r="R8" s="32" t="inlineStr">
        <is>
          <t>N/A</t>
        </is>
      </c>
      <c r="S8" s="32" t="inlineStr">
        <is>
          <t>No</t>
        </is>
      </c>
      <c r="T8" s="32" t="inlineStr">
        <is>
          <t>Yes</t>
        </is>
      </c>
      <c r="U8" s="32" t="inlineStr">
        <is>
          <t>Sarah Mitchell</t>
        </is>
      </c>
      <c r="V8" s="32" t="inlineStr">
        <is>
          <t>Active</t>
        </is>
      </c>
      <c r="W8" s="32" t="inlineStr"/>
    </row>
    <row r="9">
      <c r="A9" s="123" t="n">
        <v>3</v>
      </c>
      <c r="B9" s="39" t="n">
        <v>46093</v>
      </c>
      <c r="C9" s="28" t="inlineStr">
        <is>
          <t>Hazel White</t>
        </is>
      </c>
      <c r="D9" s="39" t="n">
        <v>19204</v>
      </c>
      <c r="E9" s="28" t="inlineStr">
        <is>
          <t>UUJ-77543-470</t>
        </is>
      </c>
      <c r="F9" s="28" t="inlineStr">
        <is>
          <t>Riverside</t>
        </is>
      </c>
      <c r="G9" s="28" t="inlineStr">
        <is>
          <t>PA</t>
        </is>
      </c>
      <c r="H9" s="28" t="inlineStr">
        <is>
          <t>New Enrollment</t>
        </is>
      </c>
      <c r="I9" s="28" t="inlineStr">
        <is>
          <t>N/A</t>
        </is>
      </c>
      <c r="J9" s="28" t="inlineStr">
        <is>
          <t>Medigap Plan G</t>
        </is>
      </c>
      <c r="K9" s="28" t="inlineStr">
        <is>
          <t>Aetna</t>
        </is>
      </c>
      <c r="L9" s="28" t="inlineStr">
        <is>
          <t>Aetna Medicare Eagle Plan</t>
        </is>
      </c>
      <c r="M9" s="28" t="inlineStr">
        <is>
          <t>H8715-600-0</t>
        </is>
      </c>
      <c r="N9" s="39" t="n">
        <v>46113</v>
      </c>
      <c r="O9" s="40" t="n">
        <v>197.69</v>
      </c>
      <c r="P9" s="40">
        <f>IF(O9&lt;&gt;"",O9*12,"")</f>
        <v/>
      </c>
      <c r="Q9" s="40" t="inlineStr"/>
      <c r="R9" s="28" t="inlineStr">
        <is>
          <t>N/A</t>
        </is>
      </c>
      <c r="S9" s="28" t="inlineStr">
        <is>
          <t>No</t>
        </is>
      </c>
      <c r="T9" s="28" t="inlineStr">
        <is>
          <t>Yes</t>
        </is>
      </c>
      <c r="U9" s="28" t="inlineStr">
        <is>
          <t>Sarah Mitchell</t>
        </is>
      </c>
      <c r="V9" s="28" t="inlineStr">
        <is>
          <t>Active</t>
        </is>
      </c>
      <c r="W9" s="28" t="inlineStr">
        <is>
          <t>Add dental supplement next AEP.</t>
        </is>
      </c>
    </row>
    <row r="10">
      <c r="A10" s="125" t="n">
        <v>4</v>
      </c>
      <c r="B10" s="41" t="n">
        <v>46124</v>
      </c>
      <c r="C10" s="32" t="inlineStr">
        <is>
          <t>Thelma Brown</t>
        </is>
      </c>
      <c r="D10" s="41" t="n">
        <v>20278</v>
      </c>
      <c r="E10" s="32" t="inlineStr">
        <is>
          <t>TFT-25889-961</t>
        </is>
      </c>
      <c r="F10" s="32" t="inlineStr">
        <is>
          <t>Maricopa</t>
        </is>
      </c>
      <c r="G10" s="32" t="inlineStr">
        <is>
          <t>MI</t>
        </is>
      </c>
      <c r="H10" s="32" t="inlineStr">
        <is>
          <t>SEP</t>
        </is>
      </c>
      <c r="I10" s="32" t="inlineStr">
        <is>
          <t>LIS Change</t>
        </is>
      </c>
      <c r="J10" s="32" t="inlineStr">
        <is>
          <t>MA-Only</t>
        </is>
      </c>
      <c r="K10" s="32" t="inlineStr">
        <is>
          <t>Humana</t>
        </is>
      </c>
      <c r="L10" s="32" t="inlineStr">
        <is>
          <t>Humana Gold H5619</t>
        </is>
      </c>
      <c r="M10" s="32" t="inlineStr">
        <is>
          <t>H7052-291-0</t>
        </is>
      </c>
      <c r="N10" s="41" t="n">
        <v>46143</v>
      </c>
      <c r="O10" s="42" t="n">
        <v>46.17</v>
      </c>
      <c r="P10" s="42">
        <f>IF(O10&lt;&gt;"",O10*12,"")</f>
        <v/>
      </c>
      <c r="Q10" s="42" t="inlineStr"/>
      <c r="R10" s="32" t="inlineStr">
        <is>
          <t>No</t>
        </is>
      </c>
      <c r="S10" s="32" t="inlineStr">
        <is>
          <t>Yes</t>
        </is>
      </c>
      <c r="T10" s="32" t="inlineStr">
        <is>
          <t>No</t>
        </is>
      </c>
      <c r="U10" s="32" t="inlineStr">
        <is>
          <t>Sarah Mitchell</t>
        </is>
      </c>
      <c r="V10" s="32" t="inlineStr">
        <is>
          <t>Active</t>
        </is>
      </c>
      <c r="W10" s="32" t="inlineStr">
        <is>
          <t>Renewal follow-up in Oct.</t>
        </is>
      </c>
    </row>
    <row r="11">
      <c r="A11" s="123" t="n">
        <v>5</v>
      </c>
      <c r="B11" s="39" t="n">
        <v>46114</v>
      </c>
      <c r="C11" s="28" t="inlineStr">
        <is>
          <t>Arthur Murphy</t>
        </is>
      </c>
      <c r="D11" s="39" t="n">
        <v>22145</v>
      </c>
      <c r="E11" s="28" t="inlineStr">
        <is>
          <t>TWQ-49835-873</t>
        </is>
      </c>
      <c r="F11" s="28" t="inlineStr">
        <is>
          <t>Orange</t>
        </is>
      </c>
      <c r="G11" s="28" t="inlineStr">
        <is>
          <t>NC</t>
        </is>
      </c>
      <c r="H11" s="28" t="inlineStr">
        <is>
          <t>SEP</t>
        </is>
      </c>
      <c r="I11" s="28" t="inlineStr">
        <is>
          <t>Other</t>
        </is>
      </c>
      <c r="J11" s="28" t="inlineStr">
        <is>
          <t>Medigap Plan N</t>
        </is>
      </c>
      <c r="K11" s="28" t="inlineStr">
        <is>
          <t>Aetna</t>
        </is>
      </c>
      <c r="L11" s="28" t="inlineStr">
        <is>
          <t>Aetna SilverScript</t>
        </is>
      </c>
      <c r="M11" s="28" t="inlineStr">
        <is>
          <t>H2009-254-0</t>
        </is>
      </c>
      <c r="N11" s="39" t="n">
        <v>46143</v>
      </c>
      <c r="O11" s="40" t="n">
        <v>84.64</v>
      </c>
      <c r="P11" s="40">
        <f>IF(O11&lt;&gt;"",O11*12,"")</f>
        <v/>
      </c>
      <c r="Q11" s="40" t="inlineStr"/>
      <c r="R11" s="28" t="inlineStr">
        <is>
          <t>N/A</t>
        </is>
      </c>
      <c r="S11" s="28" t="inlineStr">
        <is>
          <t>N/A</t>
        </is>
      </c>
      <c r="T11" s="28" t="inlineStr">
        <is>
          <t>Yes</t>
        </is>
      </c>
      <c r="U11" s="28" t="inlineStr">
        <is>
          <t>Sarah Mitchell</t>
        </is>
      </c>
      <c r="V11" s="28" t="inlineStr">
        <is>
          <t>Active</t>
        </is>
      </c>
      <c r="W11" s="28" t="inlineStr">
        <is>
          <t>Renewal follow-up in Oct.</t>
        </is>
      </c>
    </row>
    <row r="12">
      <c r="A12" s="125" t="n">
        <v>6</v>
      </c>
      <c r="B12" s="41" t="n">
        <v>46033</v>
      </c>
      <c r="C12" s="32" t="inlineStr">
        <is>
          <t>Henry Young</t>
        </is>
      </c>
      <c r="D12" s="41" t="n">
        <v>21230</v>
      </c>
      <c r="E12" s="32" t="inlineStr">
        <is>
          <t>VSH-87669-294</t>
        </is>
      </c>
      <c r="F12" s="32" t="inlineStr">
        <is>
          <t>Hillsborough</t>
        </is>
      </c>
      <c r="G12" s="32" t="inlineStr">
        <is>
          <t>TX</t>
        </is>
      </c>
      <c r="H12" s="32" t="inlineStr">
        <is>
          <t>New Enrollment</t>
        </is>
      </c>
      <c r="I12" s="32" t="inlineStr">
        <is>
          <t>N/A</t>
        </is>
      </c>
      <c r="J12" s="32" t="inlineStr">
        <is>
          <t>Medigap Plan N</t>
        </is>
      </c>
      <c r="K12" s="32" t="inlineStr">
        <is>
          <t>Molina</t>
        </is>
      </c>
      <c r="L12" s="32" t="inlineStr">
        <is>
          <t>Molina Value Plus</t>
        </is>
      </c>
      <c r="M12" s="32" t="inlineStr">
        <is>
          <t>H4727-666-0</t>
        </is>
      </c>
      <c r="N12" s="41" t="n">
        <v>46054</v>
      </c>
      <c r="O12" s="42" t="n">
        <v>74.38</v>
      </c>
      <c r="P12" s="42">
        <f>IF(O12&lt;&gt;"",O12*12,"")</f>
        <v/>
      </c>
      <c r="Q12" s="42" t="inlineStr"/>
      <c r="R12" s="32" t="inlineStr">
        <is>
          <t>Yes</t>
        </is>
      </c>
      <c r="S12" s="32" t="inlineStr">
        <is>
          <t>No</t>
        </is>
      </c>
      <c r="T12" s="32" t="inlineStr">
        <is>
          <t>N/A</t>
        </is>
      </c>
      <c r="U12" s="32" t="inlineStr">
        <is>
          <t>Sarah Mitchell</t>
        </is>
      </c>
      <c r="V12" s="32" t="inlineStr">
        <is>
          <t>Active</t>
        </is>
      </c>
      <c r="W12" s="32" t="inlineStr">
        <is>
          <t>Referred neighbor.</t>
        </is>
      </c>
    </row>
    <row r="13">
      <c r="A13" s="123" t="n">
        <v>7</v>
      </c>
      <c r="B13" s="39" t="n">
        <v>45996</v>
      </c>
      <c r="C13" s="28" t="inlineStr">
        <is>
          <t>Marie Green</t>
        </is>
      </c>
      <c r="D13" s="39" t="n">
        <v>21325</v>
      </c>
      <c r="E13" s="28" t="inlineStr">
        <is>
          <t>QSS-47570-160</t>
        </is>
      </c>
      <c r="F13" s="28" t="inlineStr">
        <is>
          <t>Hillsborough</t>
        </is>
      </c>
      <c r="G13" s="28" t="inlineStr">
        <is>
          <t>CO</t>
        </is>
      </c>
      <c r="H13" s="28" t="inlineStr">
        <is>
          <t>New Enrollment</t>
        </is>
      </c>
      <c r="I13" s="28" t="inlineStr">
        <is>
          <t>N/A</t>
        </is>
      </c>
      <c r="J13" s="28" t="inlineStr">
        <is>
          <t>DSNP</t>
        </is>
      </c>
      <c r="K13" s="28" t="inlineStr">
        <is>
          <t>UnitedHealthcare</t>
        </is>
      </c>
      <c r="L13" s="28" t="inlineStr">
        <is>
          <t>AARP Medicare Supplement Plan G</t>
        </is>
      </c>
      <c r="M13" s="28" t="inlineStr">
        <is>
          <t>H4860-587-0</t>
        </is>
      </c>
      <c r="N13" s="39" t="n">
        <v>45658</v>
      </c>
      <c r="O13" s="40" t="n">
        <v>28.02</v>
      </c>
      <c r="P13" s="40">
        <f>IF(O13&lt;&gt;"",O13*12,"")</f>
        <v/>
      </c>
      <c r="Q13" s="40" t="inlineStr"/>
      <c r="R13" s="28" t="inlineStr">
        <is>
          <t>No</t>
        </is>
      </c>
      <c r="S13" s="28" t="inlineStr">
        <is>
          <t>Yes</t>
        </is>
      </c>
      <c r="T13" s="28" t="inlineStr">
        <is>
          <t>No</t>
        </is>
      </c>
      <c r="U13" s="28" t="inlineStr">
        <is>
          <t>Sarah Mitchell</t>
        </is>
      </c>
      <c r="V13" s="28" t="inlineStr">
        <is>
          <t>Active</t>
        </is>
      </c>
      <c r="W13" s="28" t="inlineStr"/>
    </row>
    <row r="14">
      <c r="A14" s="125" t="n">
        <v>8</v>
      </c>
      <c r="B14" s="41" t="n">
        <v>46163</v>
      </c>
      <c r="C14" s="32" t="inlineStr">
        <is>
          <t>Carol King</t>
        </is>
      </c>
      <c r="D14" s="41" t="n">
        <v>19055</v>
      </c>
      <c r="E14" s="32" t="inlineStr">
        <is>
          <t>VWB-27868-773</t>
        </is>
      </c>
      <c r="F14" s="32" t="inlineStr">
        <is>
          <t>Alameda</t>
        </is>
      </c>
      <c r="G14" s="32" t="inlineStr">
        <is>
          <t>FL</t>
        </is>
      </c>
      <c r="H14" s="32" t="inlineStr">
        <is>
          <t>Plan Change</t>
        </is>
      </c>
      <c r="I14" s="32" t="inlineStr">
        <is>
          <t>N/A</t>
        </is>
      </c>
      <c r="J14" s="32" t="inlineStr">
        <is>
          <t>MA-Only</t>
        </is>
      </c>
      <c r="K14" s="32" t="inlineStr">
        <is>
          <t>Molina</t>
        </is>
      </c>
      <c r="L14" s="32" t="inlineStr">
        <is>
          <t>Molina Total Care</t>
        </is>
      </c>
      <c r="M14" s="32" t="inlineStr">
        <is>
          <t>H9467-919-0</t>
        </is>
      </c>
      <c r="N14" s="41" t="n">
        <v>46174</v>
      </c>
      <c r="O14" s="42" t="n">
        <v>7.31</v>
      </c>
      <c r="P14" s="42">
        <f>IF(O14&lt;&gt;"",O14*12,"")</f>
        <v/>
      </c>
      <c r="Q14" s="42" t="inlineStr"/>
      <c r="R14" s="32" t="inlineStr">
        <is>
          <t>N/A</t>
        </is>
      </c>
      <c r="S14" s="32" t="inlineStr">
        <is>
          <t>N/A</t>
        </is>
      </c>
      <c r="T14" s="32" t="inlineStr">
        <is>
          <t>N/A</t>
        </is>
      </c>
      <c r="U14" s="32" t="inlineStr">
        <is>
          <t>Sarah Mitchell</t>
        </is>
      </c>
      <c r="V14" s="32" t="inlineStr">
        <is>
          <t>Active</t>
        </is>
      </c>
      <c r="W14" s="32" t="inlineStr">
        <is>
          <t>Add dental supplement next AEP.</t>
        </is>
      </c>
    </row>
    <row r="15">
      <c r="A15" s="123" t="n">
        <v>9</v>
      </c>
      <c r="B15" s="39" t="n">
        <v>46127</v>
      </c>
      <c r="C15" s="28" t="inlineStr">
        <is>
          <t>Mildred Lee</t>
        </is>
      </c>
      <c r="D15" s="39" t="n">
        <v>18004</v>
      </c>
      <c r="E15" s="28" t="inlineStr">
        <is>
          <t>RUZ-59666-108</t>
        </is>
      </c>
      <c r="F15" s="28" t="inlineStr">
        <is>
          <t>Sacramento</t>
        </is>
      </c>
      <c r="G15" s="28" t="inlineStr">
        <is>
          <t>WA</t>
        </is>
      </c>
      <c r="H15" s="28" t="inlineStr">
        <is>
          <t>OEP</t>
        </is>
      </c>
      <c r="I15" s="28" t="inlineStr">
        <is>
          <t>N/A</t>
        </is>
      </c>
      <c r="J15" s="28" t="inlineStr">
        <is>
          <t>MA-Only</t>
        </is>
      </c>
      <c r="K15" s="28" t="inlineStr">
        <is>
          <t>Devoted Health</t>
        </is>
      </c>
      <c r="L15" s="28" t="inlineStr">
        <is>
          <t>Devoted Choice</t>
        </is>
      </c>
      <c r="M15" s="28" t="inlineStr">
        <is>
          <t>H4471-927-0</t>
        </is>
      </c>
      <c r="N15" s="39" t="n">
        <v>46143</v>
      </c>
      <c r="O15" s="40" t="n">
        <v>54.87</v>
      </c>
      <c r="P15" s="40">
        <f>IF(O15&lt;&gt;"",O15*12,"")</f>
        <v/>
      </c>
      <c r="Q15" s="40" t="inlineStr"/>
      <c r="R15" s="28" t="inlineStr">
        <is>
          <t>Yes</t>
        </is>
      </c>
      <c r="S15" s="28" t="inlineStr">
        <is>
          <t>Yes</t>
        </is>
      </c>
      <c r="T15" s="28" t="inlineStr">
        <is>
          <t>Yes</t>
        </is>
      </c>
      <c r="U15" s="28" t="inlineStr">
        <is>
          <t>Sarah Mitchell</t>
        </is>
      </c>
      <c r="V15" s="28" t="inlineStr">
        <is>
          <t>Active</t>
        </is>
      </c>
      <c r="W15" s="28" t="inlineStr"/>
    </row>
    <row r="16">
      <c r="A16" s="125" t="n">
        <v>10</v>
      </c>
      <c r="B16" s="41" t="n">
        <v>46060</v>
      </c>
      <c r="C16" s="32" t="inlineStr">
        <is>
          <t>Mildred Davis</t>
        </is>
      </c>
      <c r="D16" s="41" t="n">
        <v>20852</v>
      </c>
      <c r="E16" s="32" t="inlineStr">
        <is>
          <t>UAD-23442-658</t>
        </is>
      </c>
      <c r="F16" s="32" t="inlineStr">
        <is>
          <t>Clark</t>
        </is>
      </c>
      <c r="G16" s="32" t="inlineStr">
        <is>
          <t>MI</t>
        </is>
      </c>
      <c r="H16" s="32" t="inlineStr">
        <is>
          <t>OEP</t>
        </is>
      </c>
      <c r="I16" s="32" t="inlineStr">
        <is>
          <t>N/A</t>
        </is>
      </c>
      <c r="J16" s="32" t="inlineStr">
        <is>
          <t>DSNP</t>
        </is>
      </c>
      <c r="K16" s="32" t="inlineStr">
        <is>
          <t>Humana</t>
        </is>
      </c>
      <c r="L16" s="32" t="inlineStr">
        <is>
          <t>Humana Gold H5619</t>
        </is>
      </c>
      <c r="M16" s="32" t="inlineStr">
        <is>
          <t>H3422-954-0</t>
        </is>
      </c>
      <c r="N16" s="41" t="n">
        <v>46082</v>
      </c>
      <c r="O16" s="42" t="n">
        <v>25.12</v>
      </c>
      <c r="P16" s="42">
        <f>IF(O16&lt;&gt;"",O16*12,"")</f>
        <v/>
      </c>
      <c r="Q16" s="42" t="inlineStr"/>
      <c r="R16" s="32" t="inlineStr">
        <is>
          <t>N/A</t>
        </is>
      </c>
      <c r="S16" s="32" t="inlineStr">
        <is>
          <t>No</t>
        </is>
      </c>
      <c r="T16" s="32" t="inlineStr">
        <is>
          <t>No</t>
        </is>
      </c>
      <c r="U16" s="32" t="inlineStr">
        <is>
          <t>Sarah Mitchell</t>
        </is>
      </c>
      <c r="V16" s="32" t="inlineStr">
        <is>
          <t>Active</t>
        </is>
      </c>
      <c r="W16" s="32" t="inlineStr"/>
    </row>
    <row r="17">
      <c r="A17" s="123" t="n">
        <v>11</v>
      </c>
      <c r="B17" s="39" t="n">
        <v>46149</v>
      </c>
      <c r="C17" s="28" t="inlineStr">
        <is>
          <t>Margaret Robinson</t>
        </is>
      </c>
      <c r="D17" s="39" t="n">
        <v>19912</v>
      </c>
      <c r="E17" s="28" t="inlineStr">
        <is>
          <t>PBS-44269-936</t>
        </is>
      </c>
      <c r="F17" s="28" t="inlineStr">
        <is>
          <t>Broward</t>
        </is>
      </c>
      <c r="G17" s="28" t="inlineStr">
        <is>
          <t>WA</t>
        </is>
      </c>
      <c r="H17" s="28" t="inlineStr">
        <is>
          <t>New Enrollment</t>
        </is>
      </c>
      <c r="I17" s="28" t="inlineStr">
        <is>
          <t>N/A</t>
        </is>
      </c>
      <c r="J17" s="28" t="inlineStr">
        <is>
          <t>MAPD</t>
        </is>
      </c>
      <c r="K17" s="28" t="inlineStr">
        <is>
          <t>Devoted Health</t>
        </is>
      </c>
      <c r="L17" s="28" t="inlineStr">
        <is>
          <t>Devoted Choice</t>
        </is>
      </c>
      <c r="M17" s="28" t="inlineStr">
        <is>
          <t>H7510-665-0</t>
        </is>
      </c>
      <c r="N17" s="39" t="n">
        <v>46174</v>
      </c>
      <c r="O17" s="40" t="n">
        <v>66.84999999999999</v>
      </c>
      <c r="P17" s="40">
        <f>IF(O17&lt;&gt;"",O17*12,"")</f>
        <v/>
      </c>
      <c r="Q17" s="40" t="n">
        <v>15.65</v>
      </c>
      <c r="R17" s="28" t="inlineStr">
        <is>
          <t>No</t>
        </is>
      </c>
      <c r="S17" s="28" t="inlineStr">
        <is>
          <t>N/A</t>
        </is>
      </c>
      <c r="T17" s="28" t="inlineStr">
        <is>
          <t>No</t>
        </is>
      </c>
      <c r="U17" s="28" t="inlineStr">
        <is>
          <t>Sarah Mitchell</t>
        </is>
      </c>
      <c r="V17" s="28" t="inlineStr">
        <is>
          <t>Active</t>
        </is>
      </c>
      <c r="W17" s="28" t="inlineStr"/>
    </row>
    <row r="18">
      <c r="A18" s="125" t="n">
        <v>12</v>
      </c>
      <c r="B18" s="41" t="n">
        <v>46012</v>
      </c>
      <c r="C18" s="32" t="inlineStr">
        <is>
          <t>Harold Torres</t>
        </is>
      </c>
      <c r="D18" s="41" t="n">
        <v>19496</v>
      </c>
      <c r="E18" s="32" t="inlineStr">
        <is>
          <t>DPV-45173-145</t>
        </is>
      </c>
      <c r="F18" s="32" t="inlineStr">
        <is>
          <t>Pinellas</t>
        </is>
      </c>
      <c r="G18" s="32" t="inlineStr">
        <is>
          <t>OH</t>
        </is>
      </c>
      <c r="H18" s="32" t="inlineStr">
        <is>
          <t>Plan Change</t>
        </is>
      </c>
      <c r="I18" s="32" t="inlineStr">
        <is>
          <t>N/A</t>
        </is>
      </c>
      <c r="J18" s="32" t="inlineStr">
        <is>
          <t>Medigap Plan G</t>
        </is>
      </c>
      <c r="K18" s="32" t="inlineStr">
        <is>
          <t>Anthem/BCBS</t>
        </is>
      </c>
      <c r="L18" s="32" t="inlineStr">
        <is>
          <t>Anthem BlueMedicare PPO</t>
        </is>
      </c>
      <c r="M18" s="32" t="inlineStr">
        <is>
          <t>H9561-900-0</t>
        </is>
      </c>
      <c r="N18" s="41" t="n">
        <v>45658</v>
      </c>
      <c r="O18" s="42" t="n">
        <v>191.22</v>
      </c>
      <c r="P18" s="42">
        <f>IF(O18&lt;&gt;"",O18*12,"")</f>
        <v/>
      </c>
      <c r="Q18" s="42" t="inlineStr"/>
      <c r="R18" s="32" t="inlineStr">
        <is>
          <t>No</t>
        </is>
      </c>
      <c r="S18" s="32" t="inlineStr">
        <is>
          <t>Yes</t>
        </is>
      </c>
      <c r="T18" s="32" t="inlineStr">
        <is>
          <t>No</t>
        </is>
      </c>
      <c r="U18" s="32" t="inlineStr">
        <is>
          <t>Sarah Mitchell</t>
        </is>
      </c>
      <c r="V18" s="32" t="inlineStr">
        <is>
          <t>Active</t>
        </is>
      </c>
      <c r="W18" s="32" t="inlineStr">
        <is>
          <t>Referred neighbor.</t>
        </is>
      </c>
    </row>
    <row r="19">
      <c r="A19" s="123" t="n">
        <v>13</v>
      </c>
      <c r="B19" s="39" t="n">
        <v>46021</v>
      </c>
      <c r="C19" s="28" t="inlineStr">
        <is>
          <t>Hazel Morris</t>
        </is>
      </c>
      <c r="D19" s="39" t="n">
        <v>21381</v>
      </c>
      <c r="E19" s="28" t="inlineStr">
        <is>
          <t>PUA-55700-315</t>
        </is>
      </c>
      <c r="F19" s="28" t="inlineStr">
        <is>
          <t>Hillsborough</t>
        </is>
      </c>
      <c r="G19" s="28" t="inlineStr">
        <is>
          <t>IL</t>
        </is>
      </c>
      <c r="H19" s="28" t="inlineStr">
        <is>
          <t>Plan Change</t>
        </is>
      </c>
      <c r="I19" s="28" t="inlineStr">
        <is>
          <t>N/A</t>
        </is>
      </c>
      <c r="J19" s="28" t="inlineStr">
        <is>
          <t>PDP</t>
        </is>
      </c>
      <c r="K19" s="28" t="inlineStr">
        <is>
          <t>Anthem/BCBS</t>
        </is>
      </c>
      <c r="L19" s="28" t="inlineStr">
        <is>
          <t>Anthem BlueMedicare PPO</t>
        </is>
      </c>
      <c r="M19" s="28" t="inlineStr">
        <is>
          <t>H2641-208-0</t>
        </is>
      </c>
      <c r="N19" s="39" t="n">
        <v>45658</v>
      </c>
      <c r="O19" s="40" t="n">
        <v>68.70999999999999</v>
      </c>
      <c r="P19" s="40">
        <f>IF(O19&lt;&gt;"",O19*12,"")</f>
        <v/>
      </c>
      <c r="Q19" s="40" t="inlineStr"/>
      <c r="R19" s="28" t="inlineStr">
        <is>
          <t>N/A</t>
        </is>
      </c>
      <c r="S19" s="28" t="inlineStr">
        <is>
          <t>Yes</t>
        </is>
      </c>
      <c r="T19" s="28" t="inlineStr">
        <is>
          <t>No</t>
        </is>
      </c>
      <c r="U19" s="28" t="inlineStr">
        <is>
          <t>Sarah Mitchell</t>
        </is>
      </c>
      <c r="V19" s="28" t="inlineStr">
        <is>
          <t>Active</t>
        </is>
      </c>
      <c r="W19" s="28" t="inlineStr">
        <is>
          <t>Renewal follow-up in Oct.</t>
        </is>
      </c>
    </row>
    <row r="20">
      <c r="A20" s="125" t="n">
        <v>14</v>
      </c>
      <c r="B20" s="41" t="n">
        <v>46066</v>
      </c>
      <c r="C20" s="32" t="inlineStr">
        <is>
          <t>Rose Parker</t>
        </is>
      </c>
      <c r="D20" s="41" t="n">
        <v>20289</v>
      </c>
      <c r="E20" s="32" t="inlineStr">
        <is>
          <t>GZZ-79099-509</t>
        </is>
      </c>
      <c r="F20" s="32" t="inlineStr">
        <is>
          <t>Bexar</t>
        </is>
      </c>
      <c r="G20" s="32" t="inlineStr">
        <is>
          <t>OH</t>
        </is>
      </c>
      <c r="H20" s="32" t="inlineStr">
        <is>
          <t>SEP</t>
        </is>
      </c>
      <c r="I20" s="32" t="inlineStr">
        <is>
          <t>LIS Change</t>
        </is>
      </c>
      <c r="J20" s="32" t="inlineStr">
        <is>
          <t>Medigap Plan N</t>
        </is>
      </c>
      <c r="K20" s="32" t="inlineStr">
        <is>
          <t>Anthem/BCBS</t>
        </is>
      </c>
      <c r="L20" s="32" t="inlineStr">
        <is>
          <t>Anthem BlueMedicare PPO</t>
        </is>
      </c>
      <c r="M20" s="32" t="inlineStr">
        <is>
          <t>H8955-685-0</t>
        </is>
      </c>
      <c r="N20" s="41" t="n">
        <v>46082</v>
      </c>
      <c r="O20" s="42" t="n">
        <v>147.02</v>
      </c>
      <c r="P20" s="42">
        <f>IF(O20&lt;&gt;"",O20*12,"")</f>
        <v/>
      </c>
      <c r="Q20" s="42" t="inlineStr"/>
      <c r="R20" s="32" t="inlineStr">
        <is>
          <t>N/A</t>
        </is>
      </c>
      <c r="S20" s="32" t="inlineStr">
        <is>
          <t>No</t>
        </is>
      </c>
      <c r="T20" s="32" t="inlineStr">
        <is>
          <t>Yes</t>
        </is>
      </c>
      <c r="U20" s="32" t="inlineStr">
        <is>
          <t>Sarah Mitchell</t>
        </is>
      </c>
      <c r="V20" s="32" t="inlineStr">
        <is>
          <t>Active</t>
        </is>
      </c>
      <c r="W20" s="32" t="inlineStr">
        <is>
          <t>Add dental supplement next AEP.</t>
        </is>
      </c>
    </row>
    <row r="21">
      <c r="A21" s="123" t="n">
        <v>15</v>
      </c>
      <c r="B21" s="39" t="n">
        <v>46135</v>
      </c>
      <c r="C21" s="28" t="inlineStr">
        <is>
          <t>Leo King</t>
        </is>
      </c>
      <c r="D21" s="39" t="n">
        <v>16374</v>
      </c>
      <c r="E21" s="28" t="inlineStr">
        <is>
          <t>HXJ-98939-741</t>
        </is>
      </c>
      <c r="F21" s="28" t="inlineStr">
        <is>
          <t>Riverside</t>
        </is>
      </c>
      <c r="G21" s="28" t="inlineStr">
        <is>
          <t>PA</t>
        </is>
      </c>
      <c r="H21" s="28" t="inlineStr">
        <is>
          <t>Plan Change</t>
        </is>
      </c>
      <c r="I21" s="28" t="inlineStr">
        <is>
          <t>N/A</t>
        </is>
      </c>
      <c r="J21" s="28" t="inlineStr">
        <is>
          <t>MA-Only</t>
        </is>
      </c>
      <c r="K21" s="28" t="inlineStr">
        <is>
          <t>Anthem/BCBS</t>
        </is>
      </c>
      <c r="L21" s="28" t="inlineStr">
        <is>
          <t>Anthem Medicare Preferred</t>
        </is>
      </c>
      <c r="M21" s="28" t="inlineStr">
        <is>
          <t>H7581-139-0</t>
        </is>
      </c>
      <c r="N21" s="39" t="n">
        <v>46143</v>
      </c>
      <c r="O21" s="40" t="n">
        <v>110.1</v>
      </c>
      <c r="P21" s="40">
        <f>IF(O21&lt;&gt;"",O21*12,"")</f>
        <v/>
      </c>
      <c r="Q21" s="40" t="inlineStr"/>
      <c r="R21" s="28" t="inlineStr">
        <is>
          <t>No</t>
        </is>
      </c>
      <c r="S21" s="28" t="inlineStr">
        <is>
          <t>No</t>
        </is>
      </c>
      <c r="T21" s="28" t="inlineStr">
        <is>
          <t>N/A</t>
        </is>
      </c>
      <c r="U21" s="28" t="inlineStr">
        <is>
          <t>Sarah Mitchell</t>
        </is>
      </c>
      <c r="V21" s="28" t="inlineStr">
        <is>
          <t>Active</t>
        </is>
      </c>
      <c r="W21" s="28" t="inlineStr"/>
    </row>
    <row r="22">
      <c r="A22" s="125" t="n">
        <v>16</v>
      </c>
      <c r="B22" s="41" t="n">
        <v>46050</v>
      </c>
      <c r="C22" s="32" t="inlineStr">
        <is>
          <t>Carol White</t>
        </is>
      </c>
      <c r="D22" s="41" t="n">
        <v>16205</v>
      </c>
      <c r="E22" s="32" t="inlineStr">
        <is>
          <t>KPQ-99947-919</t>
        </is>
      </c>
      <c r="F22" s="32" t="inlineStr">
        <is>
          <t>Riverside</t>
        </is>
      </c>
      <c r="G22" s="32" t="inlineStr">
        <is>
          <t>CA</t>
        </is>
      </c>
      <c r="H22" s="32" t="inlineStr">
        <is>
          <t>SEP</t>
        </is>
      </c>
      <c r="I22" s="32" t="inlineStr">
        <is>
          <t>Lost Medicaid</t>
        </is>
      </c>
      <c r="J22" s="32" t="inlineStr">
        <is>
          <t>PDP</t>
        </is>
      </c>
      <c r="K22" s="32" t="inlineStr">
        <is>
          <t>Wellcare</t>
        </is>
      </c>
      <c r="L22" s="32" t="inlineStr">
        <is>
          <t>Wellcare Classic</t>
        </is>
      </c>
      <c r="M22" s="32" t="inlineStr">
        <is>
          <t>H1331-445-0</t>
        </is>
      </c>
      <c r="N22" s="41" t="n">
        <v>46054</v>
      </c>
      <c r="O22" s="42" t="n">
        <v>44.32</v>
      </c>
      <c r="P22" s="42">
        <f>IF(O22&lt;&gt;"",O22*12,"")</f>
        <v/>
      </c>
      <c r="Q22" s="42" t="inlineStr"/>
      <c r="R22" s="32" t="inlineStr">
        <is>
          <t>No</t>
        </is>
      </c>
      <c r="S22" s="32" t="inlineStr">
        <is>
          <t>No</t>
        </is>
      </c>
      <c r="T22" s="32" t="inlineStr">
        <is>
          <t>No</t>
        </is>
      </c>
      <c r="U22" s="32" t="inlineStr">
        <is>
          <t>Sarah Mitchell</t>
        </is>
      </c>
      <c r="V22" s="32" t="inlineStr">
        <is>
          <t>Active</t>
        </is>
      </c>
      <c r="W22" s="32" t="inlineStr"/>
    </row>
    <row r="23">
      <c r="A23" s="123" t="n">
        <v>17</v>
      </c>
      <c r="B23" s="39" t="n">
        <v>45996</v>
      </c>
      <c r="C23" s="28" t="inlineStr">
        <is>
          <t>Gerald Adams</t>
        </is>
      </c>
      <c r="D23" s="39" t="n">
        <v>17987</v>
      </c>
      <c r="E23" s="28" t="inlineStr">
        <is>
          <t>PJQ-52341-581</t>
        </is>
      </c>
      <c r="F23" s="28" t="inlineStr">
        <is>
          <t>Palm Beach</t>
        </is>
      </c>
      <c r="G23" s="28" t="inlineStr">
        <is>
          <t>NC</t>
        </is>
      </c>
      <c r="H23" s="28" t="inlineStr">
        <is>
          <t>AEP</t>
        </is>
      </c>
      <c r="I23" s="28" t="inlineStr">
        <is>
          <t>N/A</t>
        </is>
      </c>
      <c r="J23" s="28" t="inlineStr">
        <is>
          <t>Medigap Plan G</t>
        </is>
      </c>
      <c r="K23" s="28" t="inlineStr">
        <is>
          <t>UnitedHealthcare</t>
        </is>
      </c>
      <c r="L23" s="28" t="inlineStr">
        <is>
          <t>AARP MedicareComplete</t>
        </is>
      </c>
      <c r="M23" s="28" t="inlineStr">
        <is>
          <t>H4734-237-0</t>
        </is>
      </c>
      <c r="N23" s="39" t="n">
        <v>45658</v>
      </c>
      <c r="O23" s="40" t="n">
        <v>242.11</v>
      </c>
      <c r="P23" s="40">
        <f>IF(O23&lt;&gt;"",O23*12,"")</f>
        <v/>
      </c>
      <c r="Q23" s="40" t="inlineStr"/>
      <c r="R23" s="28" t="inlineStr">
        <is>
          <t>No</t>
        </is>
      </c>
      <c r="S23" s="28" t="inlineStr">
        <is>
          <t>N/A</t>
        </is>
      </c>
      <c r="T23" s="28" t="inlineStr">
        <is>
          <t>No</t>
        </is>
      </c>
      <c r="U23" s="28" t="inlineStr">
        <is>
          <t>Sarah Mitchell</t>
        </is>
      </c>
      <c r="V23" s="28" t="inlineStr">
        <is>
          <t>Active</t>
        </is>
      </c>
      <c r="W23" s="28" t="inlineStr">
        <is>
          <t>Renewal follow-up in Oct.</t>
        </is>
      </c>
    </row>
    <row r="24">
      <c r="A24" s="125" t="n">
        <v>18</v>
      </c>
      <c r="B24" s="41" t="n">
        <v>46103</v>
      </c>
      <c r="C24" s="32" t="inlineStr">
        <is>
          <t>Frances Thompson</t>
        </is>
      </c>
      <c r="D24" s="41" t="n">
        <v>22325</v>
      </c>
      <c r="E24" s="32" t="inlineStr">
        <is>
          <t>CVZ-42669-813</t>
        </is>
      </c>
      <c r="F24" s="32" t="inlineStr">
        <is>
          <t>Palm Beach</t>
        </is>
      </c>
      <c r="G24" s="32" t="inlineStr">
        <is>
          <t>FL</t>
        </is>
      </c>
      <c r="H24" s="32" t="inlineStr">
        <is>
          <t>New Enrollment</t>
        </is>
      </c>
      <c r="I24" s="32" t="inlineStr">
        <is>
          <t>N/A</t>
        </is>
      </c>
      <c r="J24" s="32" t="inlineStr">
        <is>
          <t>DSNP</t>
        </is>
      </c>
      <c r="K24" s="32" t="inlineStr">
        <is>
          <t>Humana</t>
        </is>
      </c>
      <c r="L24" s="32" t="inlineStr">
        <is>
          <t>Humana Gold Plus</t>
        </is>
      </c>
      <c r="M24" s="32" t="inlineStr">
        <is>
          <t>H2462-292-0</t>
        </is>
      </c>
      <c r="N24" s="41" t="n">
        <v>46113</v>
      </c>
      <c r="O24" s="42" t="n">
        <v>8.35</v>
      </c>
      <c r="P24" s="42">
        <f>IF(O24&lt;&gt;"",O24*12,"")</f>
        <v/>
      </c>
      <c r="Q24" s="42" t="inlineStr"/>
      <c r="R24" s="32" t="inlineStr">
        <is>
          <t>No</t>
        </is>
      </c>
      <c r="S24" s="32" t="inlineStr">
        <is>
          <t>Yes</t>
        </is>
      </c>
      <c r="T24" s="32" t="inlineStr">
        <is>
          <t>No</t>
        </is>
      </c>
      <c r="U24" s="32" t="inlineStr">
        <is>
          <t>Sarah Mitchell</t>
        </is>
      </c>
      <c r="V24" s="32" t="inlineStr">
        <is>
          <t>Active</t>
        </is>
      </c>
      <c r="W24" s="32" t="inlineStr">
        <is>
          <t>Referred neighbor.</t>
        </is>
      </c>
    </row>
    <row r="25">
      <c r="A25" s="123" t="n">
        <v>19</v>
      </c>
      <c r="B25" s="39" t="n"/>
      <c r="C25" s="28" t="n"/>
      <c r="D25" s="39" t="n"/>
      <c r="E25" s="28" t="n"/>
      <c r="F25" s="28" t="n"/>
      <c r="G25" s="28" t="n"/>
      <c r="H25" s="28" t="n"/>
      <c r="I25" s="28" t="n"/>
      <c r="J25" s="28" t="n"/>
      <c r="K25" s="28" t="n"/>
      <c r="L25" s="28" t="n"/>
      <c r="M25" s="28" t="n"/>
      <c r="N25" s="39" t="n"/>
      <c r="O25" s="40" t="n"/>
      <c r="P25" s="40">
        <f>IF(O25&lt;&gt;"",O25*12,"")</f>
        <v/>
      </c>
      <c r="Q25" s="40" t="n"/>
      <c r="R25" s="28" t="n"/>
      <c r="S25" s="28" t="n"/>
      <c r="T25" s="28" t="n"/>
      <c r="U25" s="28" t="n"/>
      <c r="V25" s="28" t="n"/>
      <c r="W25" s="28" t="n"/>
    </row>
    <row r="26">
      <c r="A26" s="125" t="n">
        <v>20</v>
      </c>
      <c r="B26" s="41" t="n"/>
      <c r="C26" s="32" t="n"/>
      <c r="D26" s="41" t="n"/>
      <c r="E26" s="32" t="n"/>
      <c r="F26" s="32" t="n"/>
      <c r="G26" s="32" t="n"/>
      <c r="H26" s="32" t="n"/>
      <c r="I26" s="32" t="n"/>
      <c r="J26" s="32" t="n"/>
      <c r="K26" s="32" t="n"/>
      <c r="L26" s="32" t="n"/>
      <c r="M26" s="32" t="n"/>
      <c r="N26" s="41" t="n"/>
      <c r="O26" s="42" t="n"/>
      <c r="P26" s="42">
        <f>IF(O26&lt;&gt;"",O26*12,"")</f>
        <v/>
      </c>
      <c r="Q26" s="42" t="n"/>
      <c r="R26" s="32" t="n"/>
      <c r="S26" s="32" t="n"/>
      <c r="T26" s="32" t="n"/>
      <c r="U26" s="32" t="n"/>
      <c r="V26" s="32" t="n"/>
      <c r="W26" s="32" t="n"/>
    </row>
    <row r="27">
      <c r="A27" s="123" t="n">
        <v>21</v>
      </c>
      <c r="B27" s="39" t="n"/>
      <c r="C27" s="28" t="n"/>
      <c r="D27" s="39" t="n"/>
      <c r="E27" s="28" t="n"/>
      <c r="F27" s="28" t="n"/>
      <c r="G27" s="28" t="n"/>
      <c r="H27" s="28" t="n"/>
      <c r="I27" s="28" t="n"/>
      <c r="J27" s="28" t="n"/>
      <c r="K27" s="28" t="n"/>
      <c r="L27" s="28" t="n"/>
      <c r="M27" s="28" t="n"/>
      <c r="N27" s="39" t="n"/>
      <c r="O27" s="40" t="n"/>
      <c r="P27" s="40">
        <f>IF(O27&lt;&gt;"",O27*12,"")</f>
        <v/>
      </c>
      <c r="Q27" s="40" t="n"/>
      <c r="R27" s="28" t="n"/>
      <c r="S27" s="28" t="n"/>
      <c r="T27" s="28" t="n"/>
      <c r="U27" s="28" t="n"/>
      <c r="V27" s="28" t="n"/>
      <c r="W27" s="28" t="n"/>
    </row>
    <row r="28">
      <c r="A28" s="125" t="n">
        <v>22</v>
      </c>
      <c r="B28" s="41" t="n"/>
      <c r="C28" s="32" t="n"/>
      <c r="D28" s="41" t="n"/>
      <c r="E28" s="32" t="n"/>
      <c r="F28" s="32" t="n"/>
      <c r="G28" s="32" t="n"/>
      <c r="H28" s="32" t="n"/>
      <c r="I28" s="32" t="n"/>
      <c r="J28" s="32" t="n"/>
      <c r="K28" s="32" t="n"/>
      <c r="L28" s="32" t="n"/>
      <c r="M28" s="32" t="n"/>
      <c r="N28" s="41" t="n"/>
      <c r="O28" s="42" t="n"/>
      <c r="P28" s="42">
        <f>IF(O28&lt;&gt;"",O28*12,"")</f>
        <v/>
      </c>
      <c r="Q28" s="42" t="n"/>
      <c r="R28" s="32" t="n"/>
      <c r="S28" s="32" t="n"/>
      <c r="T28" s="32" t="n"/>
      <c r="U28" s="32" t="n"/>
      <c r="V28" s="32" t="n"/>
      <c r="W28" s="32" t="n"/>
    </row>
    <row r="29">
      <c r="A29" s="123" t="n">
        <v>23</v>
      </c>
      <c r="B29" s="39" t="n"/>
      <c r="C29" s="28" t="n"/>
      <c r="D29" s="39" t="n"/>
      <c r="E29" s="28" t="n"/>
      <c r="F29" s="28" t="n"/>
      <c r="G29" s="28" t="n"/>
      <c r="H29" s="28" t="n"/>
      <c r="I29" s="28" t="n"/>
      <c r="J29" s="28" t="n"/>
      <c r="K29" s="28" t="n"/>
      <c r="L29" s="28" t="n"/>
      <c r="M29" s="28" t="n"/>
      <c r="N29" s="39" t="n"/>
      <c r="O29" s="40" t="n"/>
      <c r="P29" s="40">
        <f>IF(O29&lt;&gt;"",O29*12,"")</f>
        <v/>
      </c>
      <c r="Q29" s="40" t="n"/>
      <c r="R29" s="28" t="n"/>
      <c r="S29" s="28" t="n"/>
      <c r="T29" s="28" t="n"/>
      <c r="U29" s="28" t="n"/>
      <c r="V29" s="28" t="n"/>
      <c r="W29" s="28" t="n"/>
    </row>
    <row r="30">
      <c r="A30" s="125" t="n">
        <v>24</v>
      </c>
      <c r="B30" s="41" t="n"/>
      <c r="C30" s="32" t="n"/>
      <c r="D30" s="41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  <c r="N30" s="41" t="n"/>
      <c r="O30" s="42" t="n"/>
      <c r="P30" s="42">
        <f>IF(O30&lt;&gt;"",O30*12,"")</f>
        <v/>
      </c>
      <c r="Q30" s="42" t="n"/>
      <c r="R30" s="32" t="n"/>
      <c r="S30" s="32" t="n"/>
      <c r="T30" s="32" t="n"/>
      <c r="U30" s="32" t="n"/>
      <c r="V30" s="32" t="n"/>
      <c r="W30" s="32" t="n"/>
    </row>
    <row r="31">
      <c r="A31" s="123" t="n">
        <v>25</v>
      </c>
      <c r="B31" s="39" t="n"/>
      <c r="C31" s="28" t="n"/>
      <c r="D31" s="39" t="n"/>
      <c r="E31" s="28" t="n"/>
      <c r="F31" s="28" t="n"/>
      <c r="G31" s="28" t="n"/>
      <c r="H31" s="28" t="n"/>
      <c r="I31" s="28" t="n"/>
      <c r="J31" s="28" t="n"/>
      <c r="K31" s="28" t="n"/>
      <c r="L31" s="28" t="n"/>
      <c r="M31" s="28" t="n"/>
      <c r="N31" s="39" t="n"/>
      <c r="O31" s="40" t="n"/>
      <c r="P31" s="40">
        <f>IF(O31&lt;&gt;"",O31*12,"")</f>
        <v/>
      </c>
      <c r="Q31" s="40" t="n"/>
      <c r="R31" s="28" t="n"/>
      <c r="S31" s="28" t="n"/>
      <c r="T31" s="28" t="n"/>
      <c r="U31" s="28" t="n"/>
      <c r="V31" s="28" t="n"/>
      <c r="W31" s="28" t="n"/>
    </row>
    <row r="32">
      <c r="A32" s="125" t="n">
        <v>26</v>
      </c>
      <c r="B32" s="41" t="n"/>
      <c r="C32" s="32" t="n"/>
      <c r="D32" s="41" t="n"/>
      <c r="E32" s="32" t="n"/>
      <c r="F32" s="32" t="n"/>
      <c r="G32" s="32" t="n"/>
      <c r="H32" s="32" t="n"/>
      <c r="I32" s="32" t="n"/>
      <c r="J32" s="32" t="n"/>
      <c r="K32" s="32" t="n"/>
      <c r="L32" s="32" t="n"/>
      <c r="M32" s="32" t="n"/>
      <c r="N32" s="41" t="n"/>
      <c r="O32" s="42" t="n"/>
      <c r="P32" s="42">
        <f>IF(O32&lt;&gt;"",O32*12,"")</f>
        <v/>
      </c>
      <c r="Q32" s="42" t="n"/>
      <c r="R32" s="32" t="n"/>
      <c r="S32" s="32" t="n"/>
      <c r="T32" s="32" t="n"/>
      <c r="U32" s="32" t="n"/>
      <c r="V32" s="32" t="n"/>
      <c r="W32" s="32" t="n"/>
    </row>
    <row r="33">
      <c r="A33" s="123" t="n">
        <v>27</v>
      </c>
      <c r="B33" s="39" t="n"/>
      <c r="C33" s="28" t="n"/>
      <c r="D33" s="39" t="n"/>
      <c r="E33" s="28" t="n"/>
      <c r="F33" s="28" t="n"/>
      <c r="G33" s="28" t="n"/>
      <c r="H33" s="28" t="n"/>
      <c r="I33" s="28" t="n"/>
      <c r="J33" s="28" t="n"/>
      <c r="K33" s="28" t="n"/>
      <c r="L33" s="28" t="n"/>
      <c r="M33" s="28" t="n"/>
      <c r="N33" s="39" t="n"/>
      <c r="O33" s="40" t="n"/>
      <c r="P33" s="40">
        <f>IF(O33&lt;&gt;"",O33*12,"")</f>
        <v/>
      </c>
      <c r="Q33" s="40" t="n"/>
      <c r="R33" s="28" t="n"/>
      <c r="S33" s="28" t="n"/>
      <c r="T33" s="28" t="n"/>
      <c r="U33" s="28" t="n"/>
      <c r="V33" s="28" t="n"/>
      <c r="W33" s="28" t="n"/>
    </row>
    <row r="34">
      <c r="A34" s="125" t="n">
        <v>28</v>
      </c>
      <c r="B34" s="41" t="n"/>
      <c r="C34" s="32" t="n"/>
      <c r="D34" s="41" t="n"/>
      <c r="E34" s="32" t="n"/>
      <c r="F34" s="32" t="n"/>
      <c r="G34" s="32" t="n"/>
      <c r="H34" s="32" t="n"/>
      <c r="I34" s="32" t="n"/>
      <c r="J34" s="32" t="n"/>
      <c r="K34" s="32" t="n"/>
      <c r="L34" s="32" t="n"/>
      <c r="M34" s="32" t="n"/>
      <c r="N34" s="41" t="n"/>
      <c r="O34" s="42" t="n"/>
      <c r="P34" s="42">
        <f>IF(O34&lt;&gt;"",O34*12,"")</f>
        <v/>
      </c>
      <c r="Q34" s="42" t="n"/>
      <c r="R34" s="32" t="n"/>
      <c r="S34" s="32" t="n"/>
      <c r="T34" s="32" t="n"/>
      <c r="U34" s="32" t="n"/>
      <c r="V34" s="32" t="n"/>
      <c r="W34" s="32" t="n"/>
    </row>
    <row r="35">
      <c r="A35" s="123" t="n">
        <v>29</v>
      </c>
      <c r="B35" s="39" t="n"/>
      <c r="C35" s="28" t="n"/>
      <c r="D35" s="39" t="n"/>
      <c r="E35" s="28" t="n"/>
      <c r="F35" s="28" t="n"/>
      <c r="G35" s="28" t="n"/>
      <c r="H35" s="28" t="n"/>
      <c r="I35" s="28" t="n"/>
      <c r="J35" s="28" t="n"/>
      <c r="K35" s="28" t="n"/>
      <c r="L35" s="28" t="n"/>
      <c r="M35" s="28" t="n"/>
      <c r="N35" s="39" t="n"/>
      <c r="O35" s="40" t="n"/>
      <c r="P35" s="40">
        <f>IF(O35&lt;&gt;"",O35*12,"")</f>
        <v/>
      </c>
      <c r="Q35" s="40" t="n"/>
      <c r="R35" s="28" t="n"/>
      <c r="S35" s="28" t="n"/>
      <c r="T35" s="28" t="n"/>
      <c r="U35" s="28" t="n"/>
      <c r="V35" s="28" t="n"/>
      <c r="W35" s="28" t="n"/>
    </row>
    <row r="36">
      <c r="A36" s="125" t="n">
        <v>30</v>
      </c>
      <c r="B36" s="41" t="n"/>
      <c r="C36" s="32" t="n"/>
      <c r="D36" s="41" t="n"/>
      <c r="E36" s="32" t="n"/>
      <c r="F36" s="32" t="n"/>
      <c r="G36" s="32" t="n"/>
      <c r="H36" s="32" t="n"/>
      <c r="I36" s="32" t="n"/>
      <c r="J36" s="32" t="n"/>
      <c r="K36" s="32" t="n"/>
      <c r="L36" s="32" t="n"/>
      <c r="M36" s="32" t="n"/>
      <c r="N36" s="41" t="n"/>
      <c r="O36" s="42" t="n"/>
      <c r="P36" s="42">
        <f>IF(O36&lt;&gt;"",O36*12,"")</f>
        <v/>
      </c>
      <c r="Q36" s="42" t="n"/>
      <c r="R36" s="32" t="n"/>
      <c r="S36" s="32" t="n"/>
      <c r="T36" s="32" t="n"/>
      <c r="U36" s="32" t="n"/>
      <c r="V36" s="32" t="n"/>
      <c r="W36" s="32" t="n"/>
    </row>
    <row r="37">
      <c r="A37" s="123" t="n">
        <v>31</v>
      </c>
      <c r="B37" s="39" t="n"/>
      <c r="C37" s="28" t="n"/>
      <c r="D37" s="39" t="n"/>
      <c r="E37" s="28" t="n"/>
      <c r="F37" s="28" t="n"/>
      <c r="G37" s="28" t="n"/>
      <c r="H37" s="28" t="n"/>
      <c r="I37" s="28" t="n"/>
      <c r="J37" s="28" t="n"/>
      <c r="K37" s="28" t="n"/>
      <c r="L37" s="28" t="n"/>
      <c r="M37" s="28" t="n"/>
      <c r="N37" s="39" t="n"/>
      <c r="O37" s="40" t="n"/>
      <c r="P37" s="40">
        <f>IF(O37&lt;&gt;"",O37*12,"")</f>
        <v/>
      </c>
      <c r="Q37" s="40" t="n"/>
      <c r="R37" s="28" t="n"/>
      <c r="S37" s="28" t="n"/>
      <c r="T37" s="28" t="n"/>
      <c r="U37" s="28" t="n"/>
      <c r="V37" s="28" t="n"/>
      <c r="W37" s="28" t="n"/>
    </row>
    <row r="38">
      <c r="A38" s="125" t="n">
        <v>32</v>
      </c>
      <c r="B38" s="41" t="n"/>
      <c r="C38" s="32" t="n"/>
      <c r="D38" s="41" t="n"/>
      <c r="E38" s="32" t="n"/>
      <c r="F38" s="32" t="n"/>
      <c r="G38" s="32" t="n"/>
      <c r="H38" s="32" t="n"/>
      <c r="I38" s="32" t="n"/>
      <c r="J38" s="32" t="n"/>
      <c r="K38" s="32" t="n"/>
      <c r="L38" s="32" t="n"/>
      <c r="M38" s="32" t="n"/>
      <c r="N38" s="41" t="n"/>
      <c r="O38" s="42" t="n"/>
      <c r="P38" s="42">
        <f>IF(O38&lt;&gt;"",O38*12,"")</f>
        <v/>
      </c>
      <c r="Q38" s="42" t="n"/>
      <c r="R38" s="32" t="n"/>
      <c r="S38" s="32" t="n"/>
      <c r="T38" s="32" t="n"/>
      <c r="U38" s="32" t="n"/>
      <c r="V38" s="32" t="n"/>
      <c r="W38" s="32" t="n"/>
    </row>
    <row r="39">
      <c r="A39" s="123" t="n">
        <v>33</v>
      </c>
      <c r="B39" s="39" t="n"/>
      <c r="C39" s="28" t="n"/>
      <c r="D39" s="39" t="n"/>
      <c r="E39" s="28" t="n"/>
      <c r="F39" s="28" t="n"/>
      <c r="G39" s="28" t="n"/>
      <c r="H39" s="28" t="n"/>
      <c r="I39" s="28" t="n"/>
      <c r="J39" s="28" t="n"/>
      <c r="K39" s="28" t="n"/>
      <c r="L39" s="28" t="n"/>
      <c r="M39" s="28" t="n"/>
      <c r="N39" s="39" t="n"/>
      <c r="O39" s="40" t="n"/>
      <c r="P39" s="40">
        <f>IF(O39&lt;&gt;"",O39*12,"")</f>
        <v/>
      </c>
      <c r="Q39" s="40" t="n"/>
      <c r="R39" s="28" t="n"/>
      <c r="S39" s="28" t="n"/>
      <c r="T39" s="28" t="n"/>
      <c r="U39" s="28" t="n"/>
      <c r="V39" s="28" t="n"/>
      <c r="W39" s="28" t="n"/>
    </row>
    <row r="40">
      <c r="A40" s="125" t="n">
        <v>34</v>
      </c>
      <c r="B40" s="41" t="n"/>
      <c r="C40" s="32" t="n"/>
      <c r="D40" s="41" t="n"/>
      <c r="E40" s="32" t="n"/>
      <c r="F40" s="32" t="n"/>
      <c r="G40" s="32" t="n"/>
      <c r="H40" s="32" t="n"/>
      <c r="I40" s="32" t="n"/>
      <c r="J40" s="32" t="n"/>
      <c r="K40" s="32" t="n"/>
      <c r="L40" s="32" t="n"/>
      <c r="M40" s="32" t="n"/>
      <c r="N40" s="41" t="n"/>
      <c r="O40" s="42" t="n"/>
      <c r="P40" s="42">
        <f>IF(O40&lt;&gt;"",O40*12,"")</f>
        <v/>
      </c>
      <c r="Q40" s="42" t="n"/>
      <c r="R40" s="32" t="n"/>
      <c r="S40" s="32" t="n"/>
      <c r="T40" s="32" t="n"/>
      <c r="U40" s="32" t="n"/>
      <c r="V40" s="32" t="n"/>
      <c r="W40" s="32" t="n"/>
    </row>
    <row r="41">
      <c r="A41" s="123" t="n">
        <v>35</v>
      </c>
      <c r="B41" s="39" t="n"/>
      <c r="C41" s="28" t="n"/>
      <c r="D41" s="39" t="n"/>
      <c r="E41" s="28" t="n"/>
      <c r="F41" s="28" t="n"/>
      <c r="G41" s="28" t="n"/>
      <c r="H41" s="28" t="n"/>
      <c r="I41" s="28" t="n"/>
      <c r="J41" s="28" t="n"/>
      <c r="K41" s="28" t="n"/>
      <c r="L41" s="28" t="n"/>
      <c r="M41" s="28" t="n"/>
      <c r="N41" s="39" t="n"/>
      <c r="O41" s="40" t="n"/>
      <c r="P41" s="40">
        <f>IF(O41&lt;&gt;"",O41*12,"")</f>
        <v/>
      </c>
      <c r="Q41" s="40" t="n"/>
      <c r="R41" s="28" t="n"/>
      <c r="S41" s="28" t="n"/>
      <c r="T41" s="28" t="n"/>
      <c r="U41" s="28" t="n"/>
      <c r="V41" s="28" t="n"/>
      <c r="W41" s="28" t="n"/>
    </row>
    <row r="42">
      <c r="A42" s="125" t="n">
        <v>36</v>
      </c>
      <c r="B42" s="41" t="n"/>
      <c r="C42" s="32" t="n"/>
      <c r="D42" s="41" t="n"/>
      <c r="E42" s="32" t="n"/>
      <c r="F42" s="32" t="n"/>
      <c r="G42" s="32" t="n"/>
      <c r="H42" s="32" t="n"/>
      <c r="I42" s="32" t="n"/>
      <c r="J42" s="32" t="n"/>
      <c r="K42" s="32" t="n"/>
      <c r="L42" s="32" t="n"/>
      <c r="M42" s="32" t="n"/>
      <c r="N42" s="41" t="n"/>
      <c r="O42" s="42" t="n"/>
      <c r="P42" s="42">
        <f>IF(O42&lt;&gt;"",O42*12,"")</f>
        <v/>
      </c>
      <c r="Q42" s="42" t="n"/>
      <c r="R42" s="32" t="n"/>
      <c r="S42" s="32" t="n"/>
      <c r="T42" s="32" t="n"/>
      <c r="U42" s="32" t="n"/>
      <c r="V42" s="32" t="n"/>
      <c r="W42" s="32" t="n"/>
    </row>
    <row r="43">
      <c r="A43" s="123" t="n">
        <v>37</v>
      </c>
      <c r="B43" s="39" t="n"/>
      <c r="C43" s="28" t="n"/>
      <c r="D43" s="39" t="n"/>
      <c r="E43" s="28" t="n"/>
      <c r="F43" s="28" t="n"/>
      <c r="G43" s="28" t="n"/>
      <c r="H43" s="28" t="n"/>
      <c r="I43" s="28" t="n"/>
      <c r="J43" s="28" t="n"/>
      <c r="K43" s="28" t="n"/>
      <c r="L43" s="28" t="n"/>
      <c r="M43" s="28" t="n"/>
      <c r="N43" s="39" t="n"/>
      <c r="O43" s="40" t="n"/>
      <c r="P43" s="40">
        <f>IF(O43&lt;&gt;"",O43*12,"")</f>
        <v/>
      </c>
      <c r="Q43" s="40" t="n"/>
      <c r="R43" s="28" t="n"/>
      <c r="S43" s="28" t="n"/>
      <c r="T43" s="28" t="n"/>
      <c r="U43" s="28" t="n"/>
      <c r="V43" s="28" t="n"/>
      <c r="W43" s="28" t="n"/>
    </row>
    <row r="44">
      <c r="A44" s="125" t="n">
        <v>38</v>
      </c>
      <c r="B44" s="41" t="n"/>
      <c r="C44" s="32" t="n"/>
      <c r="D44" s="41" t="n"/>
      <c r="E44" s="32" t="n"/>
      <c r="F44" s="32" t="n"/>
      <c r="G44" s="32" t="n"/>
      <c r="H44" s="32" t="n"/>
      <c r="I44" s="32" t="n"/>
      <c r="J44" s="32" t="n"/>
      <c r="K44" s="32" t="n"/>
      <c r="L44" s="32" t="n"/>
      <c r="M44" s="32" t="n"/>
      <c r="N44" s="41" t="n"/>
      <c r="O44" s="42" t="n"/>
      <c r="P44" s="42">
        <f>IF(O44&lt;&gt;"",O44*12,"")</f>
        <v/>
      </c>
      <c r="Q44" s="42" t="n"/>
      <c r="R44" s="32" t="n"/>
      <c r="S44" s="32" t="n"/>
      <c r="T44" s="32" t="n"/>
      <c r="U44" s="32" t="n"/>
      <c r="V44" s="32" t="n"/>
      <c r="W44" s="32" t="n"/>
    </row>
    <row r="45">
      <c r="A45" s="123" t="n">
        <v>39</v>
      </c>
      <c r="B45" s="39" t="n"/>
      <c r="C45" s="28" t="n"/>
      <c r="D45" s="39" t="n"/>
      <c r="E45" s="28" t="n"/>
      <c r="F45" s="28" t="n"/>
      <c r="G45" s="28" t="n"/>
      <c r="H45" s="28" t="n"/>
      <c r="I45" s="28" t="n"/>
      <c r="J45" s="28" t="n"/>
      <c r="K45" s="28" t="n"/>
      <c r="L45" s="28" t="n"/>
      <c r="M45" s="28" t="n"/>
      <c r="N45" s="39" t="n"/>
      <c r="O45" s="40" t="n"/>
      <c r="P45" s="40">
        <f>IF(O45&lt;&gt;"",O45*12,"")</f>
        <v/>
      </c>
      <c r="Q45" s="40" t="n"/>
      <c r="R45" s="28" t="n"/>
      <c r="S45" s="28" t="n"/>
      <c r="T45" s="28" t="n"/>
      <c r="U45" s="28" t="n"/>
      <c r="V45" s="28" t="n"/>
      <c r="W45" s="28" t="n"/>
    </row>
    <row r="46">
      <c r="A46" s="125" t="n">
        <v>40</v>
      </c>
      <c r="B46" s="41" t="n"/>
      <c r="C46" s="32" t="n"/>
      <c r="D46" s="41" t="n"/>
      <c r="E46" s="32" t="n"/>
      <c r="F46" s="32" t="n"/>
      <c r="G46" s="32" t="n"/>
      <c r="H46" s="32" t="n"/>
      <c r="I46" s="32" t="n"/>
      <c r="J46" s="32" t="n"/>
      <c r="K46" s="32" t="n"/>
      <c r="L46" s="32" t="n"/>
      <c r="M46" s="32" t="n"/>
      <c r="N46" s="41" t="n"/>
      <c r="O46" s="42" t="n"/>
      <c r="P46" s="42">
        <f>IF(O46&lt;&gt;"",O46*12,"")</f>
        <v/>
      </c>
      <c r="Q46" s="42" t="n"/>
      <c r="R46" s="32" t="n"/>
      <c r="S46" s="32" t="n"/>
      <c r="T46" s="32" t="n"/>
      <c r="U46" s="32" t="n"/>
      <c r="V46" s="32" t="n"/>
      <c r="W46" s="32" t="n"/>
    </row>
    <row r="47">
      <c r="A47" s="123" t="n">
        <v>41</v>
      </c>
      <c r="B47" s="39" t="n"/>
      <c r="C47" s="28" t="n"/>
      <c r="D47" s="39" t="n"/>
      <c r="E47" s="28" t="n"/>
      <c r="F47" s="28" t="n"/>
      <c r="G47" s="28" t="n"/>
      <c r="H47" s="28" t="n"/>
      <c r="I47" s="28" t="n"/>
      <c r="J47" s="28" t="n"/>
      <c r="K47" s="28" t="n"/>
      <c r="L47" s="28" t="n"/>
      <c r="M47" s="28" t="n"/>
      <c r="N47" s="39" t="n"/>
      <c r="O47" s="40" t="n"/>
      <c r="P47" s="40">
        <f>IF(O47&lt;&gt;"",O47*12,"")</f>
        <v/>
      </c>
      <c r="Q47" s="40" t="n"/>
      <c r="R47" s="28" t="n"/>
      <c r="S47" s="28" t="n"/>
      <c r="T47" s="28" t="n"/>
      <c r="U47" s="28" t="n"/>
      <c r="V47" s="28" t="n"/>
      <c r="W47" s="28" t="n"/>
    </row>
    <row r="48">
      <c r="A48" s="125" t="n">
        <v>42</v>
      </c>
      <c r="B48" s="41" t="n"/>
      <c r="C48" s="32" t="n"/>
      <c r="D48" s="41" t="n"/>
      <c r="E48" s="32" t="n"/>
      <c r="F48" s="32" t="n"/>
      <c r="G48" s="32" t="n"/>
      <c r="H48" s="32" t="n"/>
      <c r="I48" s="32" t="n"/>
      <c r="J48" s="32" t="n"/>
      <c r="K48" s="32" t="n"/>
      <c r="L48" s="32" t="n"/>
      <c r="M48" s="32" t="n"/>
      <c r="N48" s="41" t="n"/>
      <c r="O48" s="42" t="n"/>
      <c r="P48" s="42">
        <f>IF(O48&lt;&gt;"",O48*12,"")</f>
        <v/>
      </c>
      <c r="Q48" s="42" t="n"/>
      <c r="R48" s="32" t="n"/>
      <c r="S48" s="32" t="n"/>
      <c r="T48" s="32" t="n"/>
      <c r="U48" s="32" t="n"/>
      <c r="V48" s="32" t="n"/>
      <c r="W48" s="32" t="n"/>
    </row>
    <row r="49">
      <c r="A49" s="123" t="n">
        <v>43</v>
      </c>
      <c r="B49" s="39" t="n"/>
      <c r="C49" s="28" t="n"/>
      <c r="D49" s="39" t="n"/>
      <c r="E49" s="28" t="n"/>
      <c r="F49" s="28" t="n"/>
      <c r="G49" s="28" t="n"/>
      <c r="H49" s="28" t="n"/>
      <c r="I49" s="28" t="n"/>
      <c r="J49" s="28" t="n"/>
      <c r="K49" s="28" t="n"/>
      <c r="L49" s="28" t="n"/>
      <c r="M49" s="28" t="n"/>
      <c r="N49" s="39" t="n"/>
      <c r="O49" s="40" t="n"/>
      <c r="P49" s="40">
        <f>IF(O49&lt;&gt;"",O49*12,"")</f>
        <v/>
      </c>
      <c r="Q49" s="40" t="n"/>
      <c r="R49" s="28" t="n"/>
      <c r="S49" s="28" t="n"/>
      <c r="T49" s="28" t="n"/>
      <c r="U49" s="28" t="n"/>
      <c r="V49" s="28" t="n"/>
      <c r="W49" s="28" t="n"/>
    </row>
    <row r="50">
      <c r="A50" s="125" t="n">
        <v>44</v>
      </c>
      <c r="B50" s="41" t="n"/>
      <c r="C50" s="32" t="n"/>
      <c r="D50" s="41" t="n"/>
      <c r="E50" s="32" t="n"/>
      <c r="F50" s="32" t="n"/>
      <c r="G50" s="32" t="n"/>
      <c r="H50" s="32" t="n"/>
      <c r="I50" s="32" t="n"/>
      <c r="J50" s="32" t="n"/>
      <c r="K50" s="32" t="n"/>
      <c r="L50" s="32" t="n"/>
      <c r="M50" s="32" t="n"/>
      <c r="N50" s="41" t="n"/>
      <c r="O50" s="42" t="n"/>
      <c r="P50" s="42">
        <f>IF(O50&lt;&gt;"",O50*12,"")</f>
        <v/>
      </c>
      <c r="Q50" s="42" t="n"/>
      <c r="R50" s="32" t="n"/>
      <c r="S50" s="32" t="n"/>
      <c r="T50" s="32" t="n"/>
      <c r="U50" s="32" t="n"/>
      <c r="V50" s="32" t="n"/>
      <c r="W50" s="32" t="n"/>
    </row>
    <row r="51">
      <c r="A51" s="123" t="n">
        <v>45</v>
      </c>
      <c r="B51" s="39" t="n"/>
      <c r="C51" s="28" t="n"/>
      <c r="D51" s="39" t="n"/>
      <c r="E51" s="28" t="n"/>
      <c r="F51" s="28" t="n"/>
      <c r="G51" s="28" t="n"/>
      <c r="H51" s="28" t="n"/>
      <c r="I51" s="28" t="n"/>
      <c r="J51" s="28" t="n"/>
      <c r="K51" s="28" t="n"/>
      <c r="L51" s="28" t="n"/>
      <c r="M51" s="28" t="n"/>
      <c r="N51" s="39" t="n"/>
      <c r="O51" s="40" t="n"/>
      <c r="P51" s="40">
        <f>IF(O51&lt;&gt;"",O51*12,"")</f>
        <v/>
      </c>
      <c r="Q51" s="40" t="n"/>
      <c r="R51" s="28" t="n"/>
      <c r="S51" s="28" t="n"/>
      <c r="T51" s="28" t="n"/>
      <c r="U51" s="28" t="n"/>
      <c r="V51" s="28" t="n"/>
      <c r="W51" s="28" t="n"/>
    </row>
    <row r="52">
      <c r="A52" s="125" t="n">
        <v>46</v>
      </c>
      <c r="B52" s="41" t="n"/>
      <c r="C52" s="32" t="n"/>
      <c r="D52" s="41" t="n"/>
      <c r="E52" s="32" t="n"/>
      <c r="F52" s="32" t="n"/>
      <c r="G52" s="32" t="n"/>
      <c r="H52" s="32" t="n"/>
      <c r="I52" s="32" t="n"/>
      <c r="J52" s="32" t="n"/>
      <c r="K52" s="32" t="n"/>
      <c r="L52" s="32" t="n"/>
      <c r="M52" s="32" t="n"/>
      <c r="N52" s="41" t="n"/>
      <c r="O52" s="42" t="n"/>
      <c r="P52" s="42">
        <f>IF(O52&lt;&gt;"",O52*12,"")</f>
        <v/>
      </c>
      <c r="Q52" s="42" t="n"/>
      <c r="R52" s="32" t="n"/>
      <c r="S52" s="32" t="n"/>
      <c r="T52" s="32" t="n"/>
      <c r="U52" s="32" t="n"/>
      <c r="V52" s="32" t="n"/>
      <c r="W52" s="32" t="n"/>
    </row>
    <row r="53">
      <c r="A53" s="123" t="n">
        <v>47</v>
      </c>
      <c r="B53" s="39" t="n"/>
      <c r="C53" s="28" t="n"/>
      <c r="D53" s="39" t="n"/>
      <c r="E53" s="28" t="n"/>
      <c r="F53" s="28" t="n"/>
      <c r="G53" s="28" t="n"/>
      <c r="H53" s="28" t="n"/>
      <c r="I53" s="28" t="n"/>
      <c r="J53" s="28" t="n"/>
      <c r="K53" s="28" t="n"/>
      <c r="L53" s="28" t="n"/>
      <c r="M53" s="28" t="n"/>
      <c r="N53" s="39" t="n"/>
      <c r="O53" s="40" t="n"/>
      <c r="P53" s="40">
        <f>IF(O53&lt;&gt;"",O53*12,"")</f>
        <v/>
      </c>
      <c r="Q53" s="40" t="n"/>
      <c r="R53" s="28" t="n"/>
      <c r="S53" s="28" t="n"/>
      <c r="T53" s="28" t="n"/>
      <c r="U53" s="28" t="n"/>
      <c r="V53" s="28" t="n"/>
      <c r="W53" s="28" t="n"/>
    </row>
    <row r="54">
      <c r="A54" s="125" t="n">
        <v>48</v>
      </c>
      <c r="B54" s="41" t="n"/>
      <c r="C54" s="32" t="n"/>
      <c r="D54" s="41" t="n"/>
      <c r="E54" s="32" t="n"/>
      <c r="F54" s="32" t="n"/>
      <c r="G54" s="32" t="n"/>
      <c r="H54" s="32" t="n"/>
      <c r="I54" s="32" t="n"/>
      <c r="J54" s="32" t="n"/>
      <c r="K54" s="32" t="n"/>
      <c r="L54" s="32" t="n"/>
      <c r="M54" s="32" t="n"/>
      <c r="N54" s="41" t="n"/>
      <c r="O54" s="42" t="n"/>
      <c r="P54" s="42">
        <f>IF(O54&lt;&gt;"",O54*12,"")</f>
        <v/>
      </c>
      <c r="Q54" s="42" t="n"/>
      <c r="R54" s="32" t="n"/>
      <c r="S54" s="32" t="n"/>
      <c r="T54" s="32" t="n"/>
      <c r="U54" s="32" t="n"/>
      <c r="V54" s="32" t="n"/>
      <c r="W54" s="32" t="n"/>
    </row>
    <row r="55">
      <c r="A55" s="123" t="n">
        <v>49</v>
      </c>
      <c r="B55" s="39" t="n"/>
      <c r="C55" s="28" t="n"/>
      <c r="D55" s="39" t="n"/>
      <c r="E55" s="28" t="n"/>
      <c r="F55" s="28" t="n"/>
      <c r="G55" s="28" t="n"/>
      <c r="H55" s="28" t="n"/>
      <c r="I55" s="28" t="n"/>
      <c r="J55" s="28" t="n"/>
      <c r="K55" s="28" t="n"/>
      <c r="L55" s="28" t="n"/>
      <c r="M55" s="28" t="n"/>
      <c r="N55" s="39" t="n"/>
      <c r="O55" s="40" t="n"/>
      <c r="P55" s="40">
        <f>IF(O55&lt;&gt;"",O55*12,"")</f>
        <v/>
      </c>
      <c r="Q55" s="40" t="n"/>
      <c r="R55" s="28" t="n"/>
      <c r="S55" s="28" t="n"/>
      <c r="T55" s="28" t="n"/>
      <c r="U55" s="28" t="n"/>
      <c r="V55" s="28" t="n"/>
      <c r="W55" s="28" t="n"/>
    </row>
    <row r="56">
      <c r="A56" s="125" t="n">
        <v>50</v>
      </c>
      <c r="B56" s="41" t="n"/>
      <c r="C56" s="32" t="n"/>
      <c r="D56" s="41" t="n"/>
      <c r="E56" s="32" t="n"/>
      <c r="F56" s="32" t="n"/>
      <c r="G56" s="32" t="n"/>
      <c r="H56" s="32" t="n"/>
      <c r="I56" s="32" t="n"/>
      <c r="J56" s="32" t="n"/>
      <c r="K56" s="32" t="n"/>
      <c r="L56" s="32" t="n"/>
      <c r="M56" s="32" t="n"/>
      <c r="N56" s="41" t="n"/>
      <c r="O56" s="42" t="n"/>
      <c r="P56" s="42">
        <f>IF(O56&lt;&gt;"",O56*12,"")</f>
        <v/>
      </c>
      <c r="Q56" s="42" t="n"/>
      <c r="R56" s="32" t="n"/>
      <c r="S56" s="32" t="n"/>
      <c r="T56" s="32" t="n"/>
      <c r="U56" s="32" t="n"/>
      <c r="V56" s="32" t="n"/>
      <c r="W56" s="32" t="n"/>
    </row>
    <row r="57">
      <c r="A57" s="123" t="n">
        <v>51</v>
      </c>
      <c r="B57" s="39" t="n"/>
      <c r="C57" s="28" t="n"/>
      <c r="D57" s="39" t="n"/>
      <c r="E57" s="28" t="n"/>
      <c r="F57" s="28" t="n"/>
      <c r="G57" s="28" t="n"/>
      <c r="H57" s="28" t="n"/>
      <c r="I57" s="28" t="n"/>
      <c r="J57" s="28" t="n"/>
      <c r="K57" s="28" t="n"/>
      <c r="L57" s="28" t="n"/>
      <c r="M57" s="28" t="n"/>
      <c r="N57" s="39" t="n"/>
      <c r="O57" s="40" t="n"/>
      <c r="P57" s="40">
        <f>IF(O57&lt;&gt;"",O57*12,"")</f>
        <v/>
      </c>
      <c r="Q57" s="40" t="n"/>
      <c r="R57" s="28" t="n"/>
      <c r="S57" s="28" t="n"/>
      <c r="T57" s="28" t="n"/>
      <c r="U57" s="28" t="n"/>
      <c r="V57" s="28" t="n"/>
      <c r="W57" s="28" t="n"/>
    </row>
    <row r="58">
      <c r="A58" s="125" t="n">
        <v>52</v>
      </c>
      <c r="B58" s="41" t="n"/>
      <c r="C58" s="32" t="n"/>
      <c r="D58" s="41" t="n"/>
      <c r="E58" s="32" t="n"/>
      <c r="F58" s="32" t="n"/>
      <c r="G58" s="32" t="n"/>
      <c r="H58" s="32" t="n"/>
      <c r="I58" s="32" t="n"/>
      <c r="J58" s="32" t="n"/>
      <c r="K58" s="32" t="n"/>
      <c r="L58" s="32" t="n"/>
      <c r="M58" s="32" t="n"/>
      <c r="N58" s="41" t="n"/>
      <c r="O58" s="42" t="n"/>
      <c r="P58" s="42">
        <f>IF(O58&lt;&gt;"",O58*12,"")</f>
        <v/>
      </c>
      <c r="Q58" s="42" t="n"/>
      <c r="R58" s="32" t="n"/>
      <c r="S58" s="32" t="n"/>
      <c r="T58" s="32" t="n"/>
      <c r="U58" s="32" t="n"/>
      <c r="V58" s="32" t="n"/>
      <c r="W58" s="32" t="n"/>
    </row>
    <row r="59">
      <c r="A59" s="123" t="n">
        <v>53</v>
      </c>
      <c r="B59" s="39" t="n"/>
      <c r="C59" s="28" t="n"/>
      <c r="D59" s="39" t="n"/>
      <c r="E59" s="28" t="n"/>
      <c r="F59" s="28" t="n"/>
      <c r="G59" s="28" t="n"/>
      <c r="H59" s="28" t="n"/>
      <c r="I59" s="28" t="n"/>
      <c r="J59" s="28" t="n"/>
      <c r="K59" s="28" t="n"/>
      <c r="L59" s="28" t="n"/>
      <c r="M59" s="28" t="n"/>
      <c r="N59" s="39" t="n"/>
      <c r="O59" s="40" t="n"/>
      <c r="P59" s="40">
        <f>IF(O59&lt;&gt;"",O59*12,"")</f>
        <v/>
      </c>
      <c r="Q59" s="40" t="n"/>
      <c r="R59" s="28" t="n"/>
      <c r="S59" s="28" t="n"/>
      <c r="T59" s="28" t="n"/>
      <c r="U59" s="28" t="n"/>
      <c r="V59" s="28" t="n"/>
      <c r="W59" s="28" t="n"/>
    </row>
    <row r="60">
      <c r="A60" s="125" t="n">
        <v>54</v>
      </c>
      <c r="B60" s="41" t="n"/>
      <c r="C60" s="32" t="n"/>
      <c r="D60" s="41" t="n"/>
      <c r="E60" s="32" t="n"/>
      <c r="F60" s="32" t="n"/>
      <c r="G60" s="32" t="n"/>
      <c r="H60" s="32" t="n"/>
      <c r="I60" s="32" t="n"/>
      <c r="J60" s="32" t="n"/>
      <c r="K60" s="32" t="n"/>
      <c r="L60" s="32" t="n"/>
      <c r="M60" s="32" t="n"/>
      <c r="N60" s="41" t="n"/>
      <c r="O60" s="42" t="n"/>
      <c r="P60" s="42">
        <f>IF(O60&lt;&gt;"",O60*12,"")</f>
        <v/>
      </c>
      <c r="Q60" s="42" t="n"/>
      <c r="R60" s="32" t="n"/>
      <c r="S60" s="32" t="n"/>
      <c r="T60" s="32" t="n"/>
      <c r="U60" s="32" t="n"/>
      <c r="V60" s="32" t="n"/>
      <c r="W60" s="32" t="n"/>
    </row>
    <row r="61">
      <c r="A61" s="123" t="n">
        <v>55</v>
      </c>
      <c r="B61" s="39" t="n"/>
      <c r="C61" s="28" t="n"/>
      <c r="D61" s="39" t="n"/>
      <c r="E61" s="28" t="n"/>
      <c r="F61" s="28" t="n"/>
      <c r="G61" s="28" t="n"/>
      <c r="H61" s="28" t="n"/>
      <c r="I61" s="28" t="n"/>
      <c r="J61" s="28" t="n"/>
      <c r="K61" s="28" t="n"/>
      <c r="L61" s="28" t="n"/>
      <c r="M61" s="28" t="n"/>
      <c r="N61" s="39" t="n"/>
      <c r="O61" s="40" t="n"/>
      <c r="P61" s="40">
        <f>IF(O61&lt;&gt;"",O61*12,"")</f>
        <v/>
      </c>
      <c r="Q61" s="40" t="n"/>
      <c r="R61" s="28" t="n"/>
      <c r="S61" s="28" t="n"/>
      <c r="T61" s="28" t="n"/>
      <c r="U61" s="28" t="n"/>
      <c r="V61" s="28" t="n"/>
      <c r="W61" s="28" t="n"/>
    </row>
    <row r="62">
      <c r="A62" s="125" t="n">
        <v>56</v>
      </c>
      <c r="B62" s="41" t="n"/>
      <c r="C62" s="32" t="n"/>
      <c r="D62" s="41" t="n"/>
      <c r="E62" s="32" t="n"/>
      <c r="F62" s="32" t="n"/>
      <c r="G62" s="32" t="n"/>
      <c r="H62" s="32" t="n"/>
      <c r="I62" s="32" t="n"/>
      <c r="J62" s="32" t="n"/>
      <c r="K62" s="32" t="n"/>
      <c r="L62" s="32" t="n"/>
      <c r="M62" s="32" t="n"/>
      <c r="N62" s="41" t="n"/>
      <c r="O62" s="42" t="n"/>
      <c r="P62" s="42">
        <f>IF(O62&lt;&gt;"",O62*12,"")</f>
        <v/>
      </c>
      <c r="Q62" s="42" t="n"/>
      <c r="R62" s="32" t="n"/>
      <c r="S62" s="32" t="n"/>
      <c r="T62" s="32" t="n"/>
      <c r="U62" s="32" t="n"/>
      <c r="V62" s="32" t="n"/>
      <c r="W62" s="32" t="n"/>
    </row>
    <row r="63">
      <c r="A63" s="123" t="n">
        <v>57</v>
      </c>
      <c r="B63" s="39" t="n"/>
      <c r="C63" s="28" t="n"/>
      <c r="D63" s="39" t="n"/>
      <c r="E63" s="28" t="n"/>
      <c r="F63" s="28" t="n"/>
      <c r="G63" s="28" t="n"/>
      <c r="H63" s="28" t="n"/>
      <c r="I63" s="28" t="n"/>
      <c r="J63" s="28" t="n"/>
      <c r="K63" s="28" t="n"/>
      <c r="L63" s="28" t="n"/>
      <c r="M63" s="28" t="n"/>
      <c r="N63" s="39" t="n"/>
      <c r="O63" s="40" t="n"/>
      <c r="P63" s="40">
        <f>IF(O63&lt;&gt;"",O63*12,"")</f>
        <v/>
      </c>
      <c r="Q63" s="40" t="n"/>
      <c r="R63" s="28" t="n"/>
      <c r="S63" s="28" t="n"/>
      <c r="T63" s="28" t="n"/>
      <c r="U63" s="28" t="n"/>
      <c r="V63" s="28" t="n"/>
      <c r="W63" s="28" t="n"/>
    </row>
    <row r="64">
      <c r="A64" s="125" t="n">
        <v>58</v>
      </c>
      <c r="B64" s="41" t="n"/>
      <c r="C64" s="32" t="n"/>
      <c r="D64" s="41" t="n"/>
      <c r="E64" s="32" t="n"/>
      <c r="F64" s="32" t="n"/>
      <c r="G64" s="32" t="n"/>
      <c r="H64" s="32" t="n"/>
      <c r="I64" s="32" t="n"/>
      <c r="J64" s="32" t="n"/>
      <c r="K64" s="32" t="n"/>
      <c r="L64" s="32" t="n"/>
      <c r="M64" s="32" t="n"/>
      <c r="N64" s="41" t="n"/>
      <c r="O64" s="42" t="n"/>
      <c r="P64" s="42">
        <f>IF(O64&lt;&gt;"",O64*12,"")</f>
        <v/>
      </c>
      <c r="Q64" s="42" t="n"/>
      <c r="R64" s="32" t="n"/>
      <c r="S64" s="32" t="n"/>
      <c r="T64" s="32" t="n"/>
      <c r="U64" s="32" t="n"/>
      <c r="V64" s="32" t="n"/>
      <c r="W64" s="32" t="n"/>
    </row>
    <row r="65">
      <c r="A65" s="123" t="n">
        <v>59</v>
      </c>
      <c r="B65" s="39" t="n"/>
      <c r="C65" s="28" t="n"/>
      <c r="D65" s="39" t="n"/>
      <c r="E65" s="28" t="n"/>
      <c r="F65" s="28" t="n"/>
      <c r="G65" s="28" t="n"/>
      <c r="H65" s="28" t="n"/>
      <c r="I65" s="28" t="n"/>
      <c r="J65" s="28" t="n"/>
      <c r="K65" s="28" t="n"/>
      <c r="L65" s="28" t="n"/>
      <c r="M65" s="28" t="n"/>
      <c r="N65" s="39" t="n"/>
      <c r="O65" s="40" t="n"/>
      <c r="P65" s="40">
        <f>IF(O65&lt;&gt;"",O65*12,"")</f>
        <v/>
      </c>
      <c r="Q65" s="40" t="n"/>
      <c r="R65" s="28" t="n"/>
      <c r="S65" s="28" t="n"/>
      <c r="T65" s="28" t="n"/>
      <c r="U65" s="28" t="n"/>
      <c r="V65" s="28" t="n"/>
      <c r="W65" s="28" t="n"/>
    </row>
    <row r="66">
      <c r="A66" s="125" t="n">
        <v>60</v>
      </c>
      <c r="B66" s="41" t="n"/>
      <c r="C66" s="32" t="n"/>
      <c r="D66" s="41" t="n"/>
      <c r="E66" s="32" t="n"/>
      <c r="F66" s="32" t="n"/>
      <c r="G66" s="32" t="n"/>
      <c r="H66" s="32" t="n"/>
      <c r="I66" s="32" t="n"/>
      <c r="J66" s="32" t="n"/>
      <c r="K66" s="32" t="n"/>
      <c r="L66" s="32" t="n"/>
      <c r="M66" s="32" t="n"/>
      <c r="N66" s="41" t="n"/>
      <c r="O66" s="42" t="n"/>
      <c r="P66" s="42">
        <f>IF(O66&lt;&gt;"",O66*12,"")</f>
        <v/>
      </c>
      <c r="Q66" s="42" t="n"/>
      <c r="R66" s="32" t="n"/>
      <c r="S66" s="32" t="n"/>
      <c r="T66" s="32" t="n"/>
      <c r="U66" s="32" t="n"/>
      <c r="V66" s="32" t="n"/>
      <c r="W66" s="32" t="n"/>
    </row>
    <row r="67">
      <c r="A67" s="123" t="n">
        <v>61</v>
      </c>
      <c r="B67" s="39" t="n"/>
      <c r="C67" s="28" t="n"/>
      <c r="D67" s="39" t="n"/>
      <c r="E67" s="28" t="n"/>
      <c r="F67" s="28" t="n"/>
      <c r="G67" s="28" t="n"/>
      <c r="H67" s="28" t="n"/>
      <c r="I67" s="28" t="n"/>
      <c r="J67" s="28" t="n"/>
      <c r="K67" s="28" t="n"/>
      <c r="L67" s="28" t="n"/>
      <c r="M67" s="28" t="n"/>
      <c r="N67" s="39" t="n"/>
      <c r="O67" s="40" t="n"/>
      <c r="P67" s="40">
        <f>IF(O67&lt;&gt;"",O67*12,"")</f>
        <v/>
      </c>
      <c r="Q67" s="40" t="n"/>
      <c r="R67" s="28" t="n"/>
      <c r="S67" s="28" t="n"/>
      <c r="T67" s="28" t="n"/>
      <c r="U67" s="28" t="n"/>
      <c r="V67" s="28" t="n"/>
      <c r="W67" s="28" t="n"/>
    </row>
    <row r="68">
      <c r="A68" s="125" t="n">
        <v>62</v>
      </c>
      <c r="B68" s="41" t="n"/>
      <c r="C68" s="32" t="n"/>
      <c r="D68" s="41" t="n"/>
      <c r="E68" s="32" t="n"/>
      <c r="F68" s="32" t="n"/>
      <c r="G68" s="32" t="n"/>
      <c r="H68" s="32" t="n"/>
      <c r="I68" s="32" t="n"/>
      <c r="J68" s="32" t="n"/>
      <c r="K68" s="32" t="n"/>
      <c r="L68" s="32" t="n"/>
      <c r="M68" s="32" t="n"/>
      <c r="N68" s="41" t="n"/>
      <c r="O68" s="42" t="n"/>
      <c r="P68" s="42">
        <f>IF(O68&lt;&gt;"",O68*12,"")</f>
        <v/>
      </c>
      <c r="Q68" s="42" t="n"/>
      <c r="R68" s="32" t="n"/>
      <c r="S68" s="32" t="n"/>
      <c r="T68" s="32" t="n"/>
      <c r="U68" s="32" t="n"/>
      <c r="V68" s="32" t="n"/>
      <c r="W68" s="32" t="n"/>
    </row>
    <row r="69">
      <c r="A69" s="123" t="n">
        <v>63</v>
      </c>
      <c r="B69" s="39" t="n"/>
      <c r="C69" s="28" t="n"/>
      <c r="D69" s="39" t="n"/>
      <c r="E69" s="28" t="n"/>
      <c r="F69" s="28" t="n"/>
      <c r="G69" s="28" t="n"/>
      <c r="H69" s="28" t="n"/>
      <c r="I69" s="28" t="n"/>
      <c r="J69" s="28" t="n"/>
      <c r="K69" s="28" t="n"/>
      <c r="L69" s="28" t="n"/>
      <c r="M69" s="28" t="n"/>
      <c r="N69" s="39" t="n"/>
      <c r="O69" s="40" t="n"/>
      <c r="P69" s="40">
        <f>IF(O69&lt;&gt;"",O69*12,"")</f>
        <v/>
      </c>
      <c r="Q69" s="40" t="n"/>
      <c r="R69" s="28" t="n"/>
      <c r="S69" s="28" t="n"/>
      <c r="T69" s="28" t="n"/>
      <c r="U69" s="28" t="n"/>
      <c r="V69" s="28" t="n"/>
      <c r="W69" s="28" t="n"/>
    </row>
    <row r="70">
      <c r="A70" s="125" t="n">
        <v>64</v>
      </c>
      <c r="B70" s="41" t="n"/>
      <c r="C70" s="32" t="n"/>
      <c r="D70" s="41" t="n"/>
      <c r="E70" s="32" t="n"/>
      <c r="F70" s="32" t="n"/>
      <c r="G70" s="32" t="n"/>
      <c r="H70" s="32" t="n"/>
      <c r="I70" s="32" t="n"/>
      <c r="J70" s="32" t="n"/>
      <c r="K70" s="32" t="n"/>
      <c r="L70" s="32" t="n"/>
      <c r="M70" s="32" t="n"/>
      <c r="N70" s="41" t="n"/>
      <c r="O70" s="42" t="n"/>
      <c r="P70" s="42">
        <f>IF(O70&lt;&gt;"",O70*12,"")</f>
        <v/>
      </c>
      <c r="Q70" s="42" t="n"/>
      <c r="R70" s="32" t="n"/>
      <c r="S70" s="32" t="n"/>
      <c r="T70" s="32" t="n"/>
      <c r="U70" s="32" t="n"/>
      <c r="V70" s="32" t="n"/>
      <c r="W70" s="32" t="n"/>
    </row>
    <row r="71">
      <c r="A71" s="123" t="n">
        <v>65</v>
      </c>
      <c r="B71" s="39" t="n"/>
      <c r="C71" s="28" t="n"/>
      <c r="D71" s="39" t="n"/>
      <c r="E71" s="28" t="n"/>
      <c r="F71" s="28" t="n"/>
      <c r="G71" s="28" t="n"/>
      <c r="H71" s="28" t="n"/>
      <c r="I71" s="28" t="n"/>
      <c r="J71" s="28" t="n"/>
      <c r="K71" s="28" t="n"/>
      <c r="L71" s="28" t="n"/>
      <c r="M71" s="28" t="n"/>
      <c r="N71" s="39" t="n"/>
      <c r="O71" s="40" t="n"/>
      <c r="P71" s="40">
        <f>IF(O71&lt;&gt;"",O71*12,"")</f>
        <v/>
      </c>
      <c r="Q71" s="40" t="n"/>
      <c r="R71" s="28" t="n"/>
      <c r="S71" s="28" t="n"/>
      <c r="T71" s="28" t="n"/>
      <c r="U71" s="28" t="n"/>
      <c r="V71" s="28" t="n"/>
      <c r="W71" s="28" t="n"/>
    </row>
    <row r="72">
      <c r="A72" s="125" t="n">
        <v>66</v>
      </c>
      <c r="B72" s="41" t="n"/>
      <c r="C72" s="32" t="n"/>
      <c r="D72" s="41" t="n"/>
      <c r="E72" s="32" t="n"/>
      <c r="F72" s="32" t="n"/>
      <c r="G72" s="32" t="n"/>
      <c r="H72" s="32" t="n"/>
      <c r="I72" s="32" t="n"/>
      <c r="J72" s="32" t="n"/>
      <c r="K72" s="32" t="n"/>
      <c r="L72" s="32" t="n"/>
      <c r="M72" s="32" t="n"/>
      <c r="N72" s="41" t="n"/>
      <c r="O72" s="42" t="n"/>
      <c r="P72" s="42">
        <f>IF(O72&lt;&gt;"",O72*12,"")</f>
        <v/>
      </c>
      <c r="Q72" s="42" t="n"/>
      <c r="R72" s="32" t="n"/>
      <c r="S72" s="32" t="n"/>
      <c r="T72" s="32" t="n"/>
      <c r="U72" s="32" t="n"/>
      <c r="V72" s="32" t="n"/>
      <c r="W72" s="32" t="n"/>
    </row>
    <row r="73">
      <c r="A73" s="123" t="n">
        <v>67</v>
      </c>
      <c r="B73" s="39" t="n"/>
      <c r="C73" s="28" t="n"/>
      <c r="D73" s="39" t="n"/>
      <c r="E73" s="28" t="n"/>
      <c r="F73" s="28" t="n"/>
      <c r="G73" s="28" t="n"/>
      <c r="H73" s="28" t="n"/>
      <c r="I73" s="28" t="n"/>
      <c r="J73" s="28" t="n"/>
      <c r="K73" s="28" t="n"/>
      <c r="L73" s="28" t="n"/>
      <c r="M73" s="28" t="n"/>
      <c r="N73" s="39" t="n"/>
      <c r="O73" s="40" t="n"/>
      <c r="P73" s="40">
        <f>IF(O73&lt;&gt;"",O73*12,"")</f>
        <v/>
      </c>
      <c r="Q73" s="40" t="n"/>
      <c r="R73" s="28" t="n"/>
      <c r="S73" s="28" t="n"/>
      <c r="T73" s="28" t="n"/>
      <c r="U73" s="28" t="n"/>
      <c r="V73" s="28" t="n"/>
      <c r="W73" s="28" t="n"/>
    </row>
    <row r="74">
      <c r="A74" s="125" t="n">
        <v>68</v>
      </c>
      <c r="B74" s="41" t="n"/>
      <c r="C74" s="32" t="n"/>
      <c r="D74" s="41" t="n"/>
      <c r="E74" s="32" t="n"/>
      <c r="F74" s="32" t="n"/>
      <c r="G74" s="32" t="n"/>
      <c r="H74" s="32" t="n"/>
      <c r="I74" s="32" t="n"/>
      <c r="J74" s="32" t="n"/>
      <c r="K74" s="32" t="n"/>
      <c r="L74" s="32" t="n"/>
      <c r="M74" s="32" t="n"/>
      <c r="N74" s="41" t="n"/>
      <c r="O74" s="42" t="n"/>
      <c r="P74" s="42">
        <f>IF(O74&lt;&gt;"",O74*12,"")</f>
        <v/>
      </c>
      <c r="Q74" s="42" t="n"/>
      <c r="R74" s="32" t="n"/>
      <c r="S74" s="32" t="n"/>
      <c r="T74" s="32" t="n"/>
      <c r="U74" s="32" t="n"/>
      <c r="V74" s="32" t="n"/>
      <c r="W74" s="32" t="n"/>
    </row>
    <row r="75">
      <c r="A75" s="123" t="n">
        <v>69</v>
      </c>
      <c r="B75" s="39" t="n"/>
      <c r="C75" s="28" t="n"/>
      <c r="D75" s="39" t="n"/>
      <c r="E75" s="28" t="n"/>
      <c r="F75" s="28" t="n"/>
      <c r="G75" s="28" t="n"/>
      <c r="H75" s="28" t="n"/>
      <c r="I75" s="28" t="n"/>
      <c r="J75" s="28" t="n"/>
      <c r="K75" s="28" t="n"/>
      <c r="L75" s="28" t="n"/>
      <c r="M75" s="28" t="n"/>
      <c r="N75" s="39" t="n"/>
      <c r="O75" s="40" t="n"/>
      <c r="P75" s="40">
        <f>IF(O75&lt;&gt;"",O75*12,"")</f>
        <v/>
      </c>
      <c r="Q75" s="40" t="n"/>
      <c r="R75" s="28" t="n"/>
      <c r="S75" s="28" t="n"/>
      <c r="T75" s="28" t="n"/>
      <c r="U75" s="28" t="n"/>
      <c r="V75" s="28" t="n"/>
      <c r="W75" s="28" t="n"/>
    </row>
    <row r="76">
      <c r="A76" s="125" t="n">
        <v>70</v>
      </c>
      <c r="B76" s="41" t="n"/>
      <c r="C76" s="32" t="n"/>
      <c r="D76" s="41" t="n"/>
      <c r="E76" s="32" t="n"/>
      <c r="F76" s="32" t="n"/>
      <c r="G76" s="32" t="n"/>
      <c r="H76" s="32" t="n"/>
      <c r="I76" s="32" t="n"/>
      <c r="J76" s="32" t="n"/>
      <c r="K76" s="32" t="n"/>
      <c r="L76" s="32" t="n"/>
      <c r="M76" s="32" t="n"/>
      <c r="N76" s="41" t="n"/>
      <c r="O76" s="42" t="n"/>
      <c r="P76" s="42">
        <f>IF(O76&lt;&gt;"",O76*12,"")</f>
        <v/>
      </c>
      <c r="Q76" s="42" t="n"/>
      <c r="R76" s="32" t="n"/>
      <c r="S76" s="32" t="n"/>
      <c r="T76" s="32" t="n"/>
      <c r="U76" s="32" t="n"/>
      <c r="V76" s="32" t="n"/>
      <c r="W76" s="32" t="n"/>
    </row>
    <row r="77">
      <c r="A77" s="123" t="n">
        <v>71</v>
      </c>
      <c r="B77" s="39" t="n"/>
      <c r="C77" s="28" t="n"/>
      <c r="D77" s="39" t="n"/>
      <c r="E77" s="28" t="n"/>
      <c r="F77" s="28" t="n"/>
      <c r="G77" s="28" t="n"/>
      <c r="H77" s="28" t="n"/>
      <c r="I77" s="28" t="n"/>
      <c r="J77" s="28" t="n"/>
      <c r="K77" s="28" t="n"/>
      <c r="L77" s="28" t="n"/>
      <c r="M77" s="28" t="n"/>
      <c r="N77" s="39" t="n"/>
      <c r="O77" s="40" t="n"/>
      <c r="P77" s="40">
        <f>IF(O77&lt;&gt;"",O77*12,"")</f>
        <v/>
      </c>
      <c r="Q77" s="40" t="n"/>
      <c r="R77" s="28" t="n"/>
      <c r="S77" s="28" t="n"/>
      <c r="T77" s="28" t="n"/>
      <c r="U77" s="28" t="n"/>
      <c r="V77" s="28" t="n"/>
      <c r="W77" s="28" t="n"/>
    </row>
    <row r="78">
      <c r="A78" s="125" t="n">
        <v>72</v>
      </c>
      <c r="B78" s="41" t="n"/>
      <c r="C78" s="32" t="n"/>
      <c r="D78" s="41" t="n"/>
      <c r="E78" s="32" t="n"/>
      <c r="F78" s="32" t="n"/>
      <c r="G78" s="32" t="n"/>
      <c r="H78" s="32" t="n"/>
      <c r="I78" s="32" t="n"/>
      <c r="J78" s="32" t="n"/>
      <c r="K78" s="32" t="n"/>
      <c r="L78" s="32" t="n"/>
      <c r="M78" s="32" t="n"/>
      <c r="N78" s="41" t="n"/>
      <c r="O78" s="42" t="n"/>
      <c r="P78" s="42">
        <f>IF(O78&lt;&gt;"",O78*12,"")</f>
        <v/>
      </c>
      <c r="Q78" s="42" t="n"/>
      <c r="R78" s="32" t="n"/>
      <c r="S78" s="32" t="n"/>
      <c r="T78" s="32" t="n"/>
      <c r="U78" s="32" t="n"/>
      <c r="V78" s="32" t="n"/>
      <c r="W78" s="32" t="n"/>
    </row>
    <row r="79">
      <c r="A79" s="123" t="n">
        <v>73</v>
      </c>
      <c r="B79" s="39" t="n"/>
      <c r="C79" s="28" t="n"/>
      <c r="D79" s="39" t="n"/>
      <c r="E79" s="28" t="n"/>
      <c r="F79" s="28" t="n"/>
      <c r="G79" s="28" t="n"/>
      <c r="H79" s="28" t="n"/>
      <c r="I79" s="28" t="n"/>
      <c r="J79" s="28" t="n"/>
      <c r="K79" s="28" t="n"/>
      <c r="L79" s="28" t="n"/>
      <c r="M79" s="28" t="n"/>
      <c r="N79" s="39" t="n"/>
      <c r="O79" s="40" t="n"/>
      <c r="P79" s="40">
        <f>IF(O79&lt;&gt;"",O79*12,"")</f>
        <v/>
      </c>
      <c r="Q79" s="40" t="n"/>
      <c r="R79" s="28" t="n"/>
      <c r="S79" s="28" t="n"/>
      <c r="T79" s="28" t="n"/>
      <c r="U79" s="28" t="n"/>
      <c r="V79" s="28" t="n"/>
      <c r="W79" s="28" t="n"/>
    </row>
    <row r="80">
      <c r="A80" s="125" t="n">
        <v>74</v>
      </c>
      <c r="B80" s="41" t="n"/>
      <c r="C80" s="32" t="n"/>
      <c r="D80" s="41" t="n"/>
      <c r="E80" s="32" t="n"/>
      <c r="F80" s="32" t="n"/>
      <c r="G80" s="32" t="n"/>
      <c r="H80" s="32" t="n"/>
      <c r="I80" s="32" t="n"/>
      <c r="J80" s="32" t="n"/>
      <c r="K80" s="32" t="n"/>
      <c r="L80" s="32" t="n"/>
      <c r="M80" s="32" t="n"/>
      <c r="N80" s="41" t="n"/>
      <c r="O80" s="42" t="n"/>
      <c r="P80" s="42">
        <f>IF(O80&lt;&gt;"",O80*12,"")</f>
        <v/>
      </c>
      <c r="Q80" s="42" t="n"/>
      <c r="R80" s="32" t="n"/>
      <c r="S80" s="32" t="n"/>
      <c r="T80" s="32" t="n"/>
      <c r="U80" s="32" t="n"/>
      <c r="V80" s="32" t="n"/>
      <c r="W80" s="32" t="n"/>
    </row>
    <row r="81">
      <c r="A81" s="123" t="n">
        <v>75</v>
      </c>
      <c r="B81" s="39" t="n"/>
      <c r="C81" s="28" t="n"/>
      <c r="D81" s="39" t="n"/>
      <c r="E81" s="28" t="n"/>
      <c r="F81" s="28" t="n"/>
      <c r="G81" s="28" t="n"/>
      <c r="H81" s="28" t="n"/>
      <c r="I81" s="28" t="n"/>
      <c r="J81" s="28" t="n"/>
      <c r="K81" s="28" t="n"/>
      <c r="L81" s="28" t="n"/>
      <c r="M81" s="28" t="n"/>
      <c r="N81" s="39" t="n"/>
      <c r="O81" s="40" t="n"/>
      <c r="P81" s="40">
        <f>IF(O81&lt;&gt;"",O81*12,"")</f>
        <v/>
      </c>
      <c r="Q81" s="40" t="n"/>
      <c r="R81" s="28" t="n"/>
      <c r="S81" s="28" t="n"/>
      <c r="T81" s="28" t="n"/>
      <c r="U81" s="28" t="n"/>
      <c r="V81" s="28" t="n"/>
      <c r="W81" s="28" t="n"/>
    </row>
    <row r="82">
      <c r="A82" s="125" t="n">
        <v>76</v>
      </c>
      <c r="B82" s="41" t="n"/>
      <c r="C82" s="32" t="n"/>
      <c r="D82" s="41" t="n"/>
      <c r="E82" s="32" t="n"/>
      <c r="F82" s="32" t="n"/>
      <c r="G82" s="32" t="n"/>
      <c r="H82" s="32" t="n"/>
      <c r="I82" s="32" t="n"/>
      <c r="J82" s="32" t="n"/>
      <c r="K82" s="32" t="n"/>
      <c r="L82" s="32" t="n"/>
      <c r="M82" s="32" t="n"/>
      <c r="N82" s="41" t="n"/>
      <c r="O82" s="42" t="n"/>
      <c r="P82" s="42">
        <f>IF(O82&lt;&gt;"",O82*12,"")</f>
        <v/>
      </c>
      <c r="Q82" s="42" t="n"/>
      <c r="R82" s="32" t="n"/>
      <c r="S82" s="32" t="n"/>
      <c r="T82" s="32" t="n"/>
      <c r="U82" s="32" t="n"/>
      <c r="V82" s="32" t="n"/>
      <c r="W82" s="32" t="n"/>
    </row>
    <row r="83">
      <c r="A83" s="123" t="n">
        <v>77</v>
      </c>
      <c r="B83" s="39" t="n"/>
      <c r="C83" s="28" t="n"/>
      <c r="D83" s="39" t="n"/>
      <c r="E83" s="28" t="n"/>
      <c r="F83" s="28" t="n"/>
      <c r="G83" s="28" t="n"/>
      <c r="H83" s="28" t="n"/>
      <c r="I83" s="28" t="n"/>
      <c r="J83" s="28" t="n"/>
      <c r="K83" s="28" t="n"/>
      <c r="L83" s="28" t="n"/>
      <c r="M83" s="28" t="n"/>
      <c r="N83" s="39" t="n"/>
      <c r="O83" s="40" t="n"/>
      <c r="P83" s="40">
        <f>IF(O83&lt;&gt;"",O83*12,"")</f>
        <v/>
      </c>
      <c r="Q83" s="40" t="n"/>
      <c r="R83" s="28" t="n"/>
      <c r="S83" s="28" t="n"/>
      <c r="T83" s="28" t="n"/>
      <c r="U83" s="28" t="n"/>
      <c r="V83" s="28" t="n"/>
      <c r="W83" s="28" t="n"/>
    </row>
    <row r="84">
      <c r="A84" s="125" t="n">
        <v>78</v>
      </c>
      <c r="B84" s="41" t="n"/>
      <c r="C84" s="32" t="n"/>
      <c r="D84" s="41" t="n"/>
      <c r="E84" s="32" t="n"/>
      <c r="F84" s="32" t="n"/>
      <c r="G84" s="32" t="n"/>
      <c r="H84" s="32" t="n"/>
      <c r="I84" s="32" t="n"/>
      <c r="J84" s="32" t="n"/>
      <c r="K84" s="32" t="n"/>
      <c r="L84" s="32" t="n"/>
      <c r="M84" s="32" t="n"/>
      <c r="N84" s="41" t="n"/>
      <c r="O84" s="42" t="n"/>
      <c r="P84" s="42">
        <f>IF(O84&lt;&gt;"",O84*12,"")</f>
        <v/>
      </c>
      <c r="Q84" s="42" t="n"/>
      <c r="R84" s="32" t="n"/>
      <c r="S84" s="32" t="n"/>
      <c r="T84" s="32" t="n"/>
      <c r="U84" s="32" t="n"/>
      <c r="V84" s="32" t="n"/>
      <c r="W84" s="32" t="n"/>
    </row>
    <row r="85">
      <c r="A85" s="123" t="n">
        <v>79</v>
      </c>
      <c r="B85" s="39" t="n"/>
      <c r="C85" s="28" t="n"/>
      <c r="D85" s="39" t="n"/>
      <c r="E85" s="28" t="n"/>
      <c r="F85" s="28" t="n"/>
      <c r="G85" s="28" t="n"/>
      <c r="H85" s="28" t="n"/>
      <c r="I85" s="28" t="n"/>
      <c r="J85" s="28" t="n"/>
      <c r="K85" s="28" t="n"/>
      <c r="L85" s="28" t="n"/>
      <c r="M85" s="28" t="n"/>
      <c r="N85" s="39" t="n"/>
      <c r="O85" s="40" t="n"/>
      <c r="P85" s="40">
        <f>IF(O85&lt;&gt;"",O85*12,"")</f>
        <v/>
      </c>
      <c r="Q85" s="40" t="n"/>
      <c r="R85" s="28" t="n"/>
      <c r="S85" s="28" t="n"/>
      <c r="T85" s="28" t="n"/>
      <c r="U85" s="28" t="n"/>
      <c r="V85" s="28" t="n"/>
      <c r="W85" s="28" t="n"/>
    </row>
    <row r="86">
      <c r="A86" s="125" t="n">
        <v>80</v>
      </c>
      <c r="B86" s="41" t="n"/>
      <c r="C86" s="32" t="n"/>
      <c r="D86" s="41" t="n"/>
      <c r="E86" s="32" t="n"/>
      <c r="F86" s="32" t="n"/>
      <c r="G86" s="32" t="n"/>
      <c r="H86" s="32" t="n"/>
      <c r="I86" s="32" t="n"/>
      <c r="J86" s="32" t="n"/>
      <c r="K86" s="32" t="n"/>
      <c r="L86" s="32" t="n"/>
      <c r="M86" s="32" t="n"/>
      <c r="N86" s="41" t="n"/>
      <c r="O86" s="42" t="n"/>
      <c r="P86" s="42">
        <f>IF(O86&lt;&gt;"",O86*12,"")</f>
        <v/>
      </c>
      <c r="Q86" s="42" t="n"/>
      <c r="R86" s="32" t="n"/>
      <c r="S86" s="32" t="n"/>
      <c r="T86" s="32" t="n"/>
      <c r="U86" s="32" t="n"/>
      <c r="V86" s="32" t="n"/>
      <c r="W86" s="32" t="n"/>
    </row>
    <row r="87">
      <c r="A87" s="123" t="n">
        <v>81</v>
      </c>
      <c r="B87" s="39" t="n"/>
      <c r="C87" s="28" t="n"/>
      <c r="D87" s="39" t="n"/>
      <c r="E87" s="28" t="n"/>
      <c r="F87" s="28" t="n"/>
      <c r="G87" s="28" t="n"/>
      <c r="H87" s="28" t="n"/>
      <c r="I87" s="28" t="n"/>
      <c r="J87" s="28" t="n"/>
      <c r="K87" s="28" t="n"/>
      <c r="L87" s="28" t="n"/>
      <c r="M87" s="28" t="n"/>
      <c r="N87" s="39" t="n"/>
      <c r="O87" s="40" t="n"/>
      <c r="P87" s="40">
        <f>IF(O87&lt;&gt;"",O87*12,"")</f>
        <v/>
      </c>
      <c r="Q87" s="40" t="n"/>
      <c r="R87" s="28" t="n"/>
      <c r="S87" s="28" t="n"/>
      <c r="T87" s="28" t="n"/>
      <c r="U87" s="28" t="n"/>
      <c r="V87" s="28" t="n"/>
      <c r="W87" s="28" t="n"/>
    </row>
    <row r="88">
      <c r="A88" s="125" t="n">
        <v>82</v>
      </c>
      <c r="B88" s="41" t="n"/>
      <c r="C88" s="32" t="n"/>
      <c r="D88" s="41" t="n"/>
      <c r="E88" s="32" t="n"/>
      <c r="F88" s="32" t="n"/>
      <c r="G88" s="32" t="n"/>
      <c r="H88" s="32" t="n"/>
      <c r="I88" s="32" t="n"/>
      <c r="J88" s="32" t="n"/>
      <c r="K88" s="32" t="n"/>
      <c r="L88" s="32" t="n"/>
      <c r="M88" s="32" t="n"/>
      <c r="N88" s="41" t="n"/>
      <c r="O88" s="42" t="n"/>
      <c r="P88" s="42">
        <f>IF(O88&lt;&gt;"",O88*12,"")</f>
        <v/>
      </c>
      <c r="Q88" s="42" t="n"/>
      <c r="R88" s="32" t="n"/>
      <c r="S88" s="32" t="n"/>
      <c r="T88" s="32" t="n"/>
      <c r="U88" s="32" t="n"/>
      <c r="V88" s="32" t="n"/>
      <c r="W88" s="32" t="n"/>
    </row>
    <row r="89">
      <c r="A89" s="123" t="n">
        <v>83</v>
      </c>
      <c r="B89" s="39" t="n"/>
      <c r="C89" s="28" t="n"/>
      <c r="D89" s="39" t="n"/>
      <c r="E89" s="28" t="n"/>
      <c r="F89" s="28" t="n"/>
      <c r="G89" s="28" t="n"/>
      <c r="H89" s="28" t="n"/>
      <c r="I89" s="28" t="n"/>
      <c r="J89" s="28" t="n"/>
      <c r="K89" s="28" t="n"/>
      <c r="L89" s="28" t="n"/>
      <c r="M89" s="28" t="n"/>
      <c r="N89" s="39" t="n"/>
      <c r="O89" s="40" t="n"/>
      <c r="P89" s="40">
        <f>IF(O89&lt;&gt;"",O89*12,"")</f>
        <v/>
      </c>
      <c r="Q89" s="40" t="n"/>
      <c r="R89" s="28" t="n"/>
      <c r="S89" s="28" t="n"/>
      <c r="T89" s="28" t="n"/>
      <c r="U89" s="28" t="n"/>
      <c r="V89" s="28" t="n"/>
      <c r="W89" s="28" t="n"/>
    </row>
    <row r="90">
      <c r="A90" s="125" t="n">
        <v>84</v>
      </c>
      <c r="B90" s="41" t="n"/>
      <c r="C90" s="32" t="n"/>
      <c r="D90" s="41" t="n"/>
      <c r="E90" s="32" t="n"/>
      <c r="F90" s="32" t="n"/>
      <c r="G90" s="32" t="n"/>
      <c r="H90" s="32" t="n"/>
      <c r="I90" s="32" t="n"/>
      <c r="J90" s="32" t="n"/>
      <c r="K90" s="32" t="n"/>
      <c r="L90" s="32" t="n"/>
      <c r="M90" s="32" t="n"/>
      <c r="N90" s="41" t="n"/>
      <c r="O90" s="42" t="n"/>
      <c r="P90" s="42">
        <f>IF(O90&lt;&gt;"",O90*12,"")</f>
        <v/>
      </c>
      <c r="Q90" s="42" t="n"/>
      <c r="R90" s="32" t="n"/>
      <c r="S90" s="32" t="n"/>
      <c r="T90" s="32" t="n"/>
      <c r="U90" s="32" t="n"/>
      <c r="V90" s="32" t="n"/>
      <c r="W90" s="32" t="n"/>
    </row>
    <row r="91">
      <c r="A91" s="123" t="n">
        <v>85</v>
      </c>
      <c r="B91" s="39" t="n"/>
      <c r="C91" s="28" t="n"/>
      <c r="D91" s="39" t="n"/>
      <c r="E91" s="28" t="n"/>
      <c r="F91" s="28" t="n"/>
      <c r="G91" s="28" t="n"/>
      <c r="H91" s="28" t="n"/>
      <c r="I91" s="28" t="n"/>
      <c r="J91" s="28" t="n"/>
      <c r="K91" s="28" t="n"/>
      <c r="L91" s="28" t="n"/>
      <c r="M91" s="28" t="n"/>
      <c r="N91" s="39" t="n"/>
      <c r="O91" s="40" t="n"/>
      <c r="P91" s="40">
        <f>IF(O91&lt;&gt;"",O91*12,"")</f>
        <v/>
      </c>
      <c r="Q91" s="40" t="n"/>
      <c r="R91" s="28" t="n"/>
      <c r="S91" s="28" t="n"/>
      <c r="T91" s="28" t="n"/>
      <c r="U91" s="28" t="n"/>
      <c r="V91" s="28" t="n"/>
      <c r="W91" s="28" t="n"/>
    </row>
    <row r="92">
      <c r="A92" s="125" t="n">
        <v>86</v>
      </c>
      <c r="B92" s="41" t="n"/>
      <c r="C92" s="32" t="n"/>
      <c r="D92" s="41" t="n"/>
      <c r="E92" s="32" t="n"/>
      <c r="F92" s="32" t="n"/>
      <c r="G92" s="32" t="n"/>
      <c r="H92" s="32" t="n"/>
      <c r="I92" s="32" t="n"/>
      <c r="J92" s="32" t="n"/>
      <c r="K92" s="32" t="n"/>
      <c r="L92" s="32" t="n"/>
      <c r="M92" s="32" t="n"/>
      <c r="N92" s="41" t="n"/>
      <c r="O92" s="42" t="n"/>
      <c r="P92" s="42">
        <f>IF(O92&lt;&gt;"",O92*12,"")</f>
        <v/>
      </c>
      <c r="Q92" s="42" t="n"/>
      <c r="R92" s="32" t="n"/>
      <c r="S92" s="32" t="n"/>
      <c r="T92" s="32" t="n"/>
      <c r="U92" s="32" t="n"/>
      <c r="V92" s="32" t="n"/>
      <c r="W92" s="32" t="n"/>
    </row>
    <row r="93">
      <c r="A93" s="123" t="n">
        <v>87</v>
      </c>
      <c r="B93" s="39" t="n"/>
      <c r="C93" s="28" t="n"/>
      <c r="D93" s="39" t="n"/>
      <c r="E93" s="28" t="n"/>
      <c r="F93" s="28" t="n"/>
      <c r="G93" s="28" t="n"/>
      <c r="H93" s="28" t="n"/>
      <c r="I93" s="28" t="n"/>
      <c r="J93" s="28" t="n"/>
      <c r="K93" s="28" t="n"/>
      <c r="L93" s="28" t="n"/>
      <c r="M93" s="28" t="n"/>
      <c r="N93" s="39" t="n"/>
      <c r="O93" s="40" t="n"/>
      <c r="P93" s="40">
        <f>IF(O93&lt;&gt;"",O93*12,"")</f>
        <v/>
      </c>
      <c r="Q93" s="40" t="n"/>
      <c r="R93" s="28" t="n"/>
      <c r="S93" s="28" t="n"/>
      <c r="T93" s="28" t="n"/>
      <c r="U93" s="28" t="n"/>
      <c r="V93" s="28" t="n"/>
      <c r="W93" s="28" t="n"/>
    </row>
    <row r="94">
      <c r="A94" s="125" t="n">
        <v>88</v>
      </c>
      <c r="B94" s="41" t="n"/>
      <c r="C94" s="32" t="n"/>
      <c r="D94" s="41" t="n"/>
      <c r="E94" s="32" t="n"/>
      <c r="F94" s="32" t="n"/>
      <c r="G94" s="32" t="n"/>
      <c r="H94" s="32" t="n"/>
      <c r="I94" s="32" t="n"/>
      <c r="J94" s="32" t="n"/>
      <c r="K94" s="32" t="n"/>
      <c r="L94" s="32" t="n"/>
      <c r="M94" s="32" t="n"/>
      <c r="N94" s="41" t="n"/>
      <c r="O94" s="42" t="n"/>
      <c r="P94" s="42">
        <f>IF(O94&lt;&gt;"",O94*12,"")</f>
        <v/>
      </c>
      <c r="Q94" s="42" t="n"/>
      <c r="R94" s="32" t="n"/>
      <c r="S94" s="32" t="n"/>
      <c r="T94" s="32" t="n"/>
      <c r="U94" s="32" t="n"/>
      <c r="V94" s="32" t="n"/>
      <c r="W94" s="32" t="n"/>
    </row>
    <row r="95">
      <c r="A95" s="123" t="n">
        <v>89</v>
      </c>
      <c r="B95" s="39" t="n"/>
      <c r="C95" s="28" t="n"/>
      <c r="D95" s="39" t="n"/>
      <c r="E95" s="28" t="n"/>
      <c r="F95" s="28" t="n"/>
      <c r="G95" s="28" t="n"/>
      <c r="H95" s="28" t="n"/>
      <c r="I95" s="28" t="n"/>
      <c r="J95" s="28" t="n"/>
      <c r="K95" s="28" t="n"/>
      <c r="L95" s="28" t="n"/>
      <c r="M95" s="28" t="n"/>
      <c r="N95" s="39" t="n"/>
      <c r="O95" s="40" t="n"/>
      <c r="P95" s="40">
        <f>IF(O95&lt;&gt;"",O95*12,"")</f>
        <v/>
      </c>
      <c r="Q95" s="40" t="n"/>
      <c r="R95" s="28" t="n"/>
      <c r="S95" s="28" t="n"/>
      <c r="T95" s="28" t="n"/>
      <c r="U95" s="28" t="n"/>
      <c r="V95" s="28" t="n"/>
      <c r="W95" s="28" t="n"/>
    </row>
    <row r="96">
      <c r="A96" s="125" t="n">
        <v>90</v>
      </c>
      <c r="B96" s="41" t="n"/>
      <c r="C96" s="32" t="n"/>
      <c r="D96" s="41" t="n"/>
      <c r="E96" s="32" t="n"/>
      <c r="F96" s="32" t="n"/>
      <c r="G96" s="32" t="n"/>
      <c r="H96" s="32" t="n"/>
      <c r="I96" s="32" t="n"/>
      <c r="J96" s="32" t="n"/>
      <c r="K96" s="32" t="n"/>
      <c r="L96" s="32" t="n"/>
      <c r="M96" s="32" t="n"/>
      <c r="N96" s="41" t="n"/>
      <c r="O96" s="42" t="n"/>
      <c r="P96" s="42">
        <f>IF(O96&lt;&gt;"",O96*12,"")</f>
        <v/>
      </c>
      <c r="Q96" s="42" t="n"/>
      <c r="R96" s="32" t="n"/>
      <c r="S96" s="32" t="n"/>
      <c r="T96" s="32" t="n"/>
      <c r="U96" s="32" t="n"/>
      <c r="V96" s="32" t="n"/>
      <c r="W96" s="32" t="n"/>
    </row>
    <row r="97">
      <c r="A97" s="123" t="n">
        <v>91</v>
      </c>
      <c r="B97" s="39" t="n"/>
      <c r="C97" s="28" t="n"/>
      <c r="D97" s="39" t="n"/>
      <c r="E97" s="28" t="n"/>
      <c r="F97" s="28" t="n"/>
      <c r="G97" s="28" t="n"/>
      <c r="H97" s="28" t="n"/>
      <c r="I97" s="28" t="n"/>
      <c r="J97" s="28" t="n"/>
      <c r="K97" s="28" t="n"/>
      <c r="L97" s="28" t="n"/>
      <c r="M97" s="28" t="n"/>
      <c r="N97" s="39" t="n"/>
      <c r="O97" s="40" t="n"/>
      <c r="P97" s="40">
        <f>IF(O97&lt;&gt;"",O97*12,"")</f>
        <v/>
      </c>
      <c r="Q97" s="40" t="n"/>
      <c r="R97" s="28" t="n"/>
      <c r="S97" s="28" t="n"/>
      <c r="T97" s="28" t="n"/>
      <c r="U97" s="28" t="n"/>
      <c r="V97" s="28" t="n"/>
      <c r="W97" s="28" t="n"/>
    </row>
    <row r="98">
      <c r="A98" s="125" t="n">
        <v>92</v>
      </c>
      <c r="B98" s="41" t="n"/>
      <c r="C98" s="32" t="n"/>
      <c r="D98" s="41" t="n"/>
      <c r="E98" s="32" t="n"/>
      <c r="F98" s="32" t="n"/>
      <c r="G98" s="32" t="n"/>
      <c r="H98" s="32" t="n"/>
      <c r="I98" s="32" t="n"/>
      <c r="J98" s="32" t="n"/>
      <c r="K98" s="32" t="n"/>
      <c r="L98" s="32" t="n"/>
      <c r="M98" s="32" t="n"/>
      <c r="N98" s="41" t="n"/>
      <c r="O98" s="42" t="n"/>
      <c r="P98" s="42">
        <f>IF(O98&lt;&gt;"",O98*12,"")</f>
        <v/>
      </c>
      <c r="Q98" s="42" t="n"/>
      <c r="R98" s="32" t="n"/>
      <c r="S98" s="32" t="n"/>
      <c r="T98" s="32" t="n"/>
      <c r="U98" s="32" t="n"/>
      <c r="V98" s="32" t="n"/>
      <c r="W98" s="32" t="n"/>
    </row>
    <row r="99">
      <c r="A99" s="123" t="n">
        <v>93</v>
      </c>
      <c r="B99" s="39" t="n"/>
      <c r="C99" s="28" t="n"/>
      <c r="D99" s="39" t="n"/>
      <c r="E99" s="28" t="n"/>
      <c r="F99" s="28" t="n"/>
      <c r="G99" s="28" t="n"/>
      <c r="H99" s="28" t="n"/>
      <c r="I99" s="28" t="n"/>
      <c r="J99" s="28" t="n"/>
      <c r="K99" s="28" t="n"/>
      <c r="L99" s="28" t="n"/>
      <c r="M99" s="28" t="n"/>
      <c r="N99" s="39" t="n"/>
      <c r="O99" s="40" t="n"/>
      <c r="P99" s="40">
        <f>IF(O99&lt;&gt;"",O99*12,"")</f>
        <v/>
      </c>
      <c r="Q99" s="40" t="n"/>
      <c r="R99" s="28" t="n"/>
      <c r="S99" s="28" t="n"/>
      <c r="T99" s="28" t="n"/>
      <c r="U99" s="28" t="n"/>
      <c r="V99" s="28" t="n"/>
      <c r="W99" s="28" t="n"/>
    </row>
    <row r="100">
      <c r="A100" s="125" t="n">
        <v>94</v>
      </c>
      <c r="B100" s="41" t="n"/>
      <c r="C100" s="32" t="n"/>
      <c r="D100" s="41" t="n"/>
      <c r="E100" s="32" t="n"/>
      <c r="F100" s="32" t="n"/>
      <c r="G100" s="32" t="n"/>
      <c r="H100" s="32" t="n"/>
      <c r="I100" s="32" t="n"/>
      <c r="J100" s="32" t="n"/>
      <c r="K100" s="32" t="n"/>
      <c r="L100" s="32" t="n"/>
      <c r="M100" s="32" t="n"/>
      <c r="N100" s="41" t="n"/>
      <c r="O100" s="42" t="n"/>
      <c r="P100" s="42">
        <f>IF(O100&lt;&gt;"",O100*12,"")</f>
        <v/>
      </c>
      <c r="Q100" s="42" t="n"/>
      <c r="R100" s="32" t="n"/>
      <c r="S100" s="32" t="n"/>
      <c r="T100" s="32" t="n"/>
      <c r="U100" s="32" t="n"/>
      <c r="V100" s="32" t="n"/>
      <c r="W100" s="32" t="n"/>
    </row>
    <row r="101">
      <c r="A101" s="123" t="n">
        <v>95</v>
      </c>
      <c r="B101" s="39" t="n"/>
      <c r="C101" s="28" t="n"/>
      <c r="D101" s="39" t="n"/>
      <c r="E101" s="28" t="n"/>
      <c r="F101" s="28" t="n"/>
      <c r="G101" s="28" t="n"/>
      <c r="H101" s="28" t="n"/>
      <c r="I101" s="28" t="n"/>
      <c r="J101" s="28" t="n"/>
      <c r="K101" s="28" t="n"/>
      <c r="L101" s="28" t="n"/>
      <c r="M101" s="28" t="n"/>
      <c r="N101" s="39" t="n"/>
      <c r="O101" s="40" t="n"/>
      <c r="P101" s="40">
        <f>IF(O101&lt;&gt;"",O101*12,"")</f>
        <v/>
      </c>
      <c r="Q101" s="40" t="n"/>
      <c r="R101" s="28" t="n"/>
      <c r="S101" s="28" t="n"/>
      <c r="T101" s="28" t="n"/>
      <c r="U101" s="28" t="n"/>
      <c r="V101" s="28" t="n"/>
      <c r="W101" s="28" t="n"/>
    </row>
    <row r="102">
      <c r="A102" s="125" t="n">
        <v>96</v>
      </c>
      <c r="B102" s="41" t="n"/>
      <c r="C102" s="32" t="n"/>
      <c r="D102" s="41" t="n"/>
      <c r="E102" s="32" t="n"/>
      <c r="F102" s="32" t="n"/>
      <c r="G102" s="32" t="n"/>
      <c r="H102" s="32" t="n"/>
      <c r="I102" s="32" t="n"/>
      <c r="J102" s="32" t="n"/>
      <c r="K102" s="32" t="n"/>
      <c r="L102" s="32" t="n"/>
      <c r="M102" s="32" t="n"/>
      <c r="N102" s="41" t="n"/>
      <c r="O102" s="42" t="n"/>
      <c r="P102" s="42">
        <f>IF(O102&lt;&gt;"",O102*12,"")</f>
        <v/>
      </c>
      <c r="Q102" s="42" t="n"/>
      <c r="R102" s="32" t="n"/>
      <c r="S102" s="32" t="n"/>
      <c r="T102" s="32" t="n"/>
      <c r="U102" s="32" t="n"/>
      <c r="V102" s="32" t="n"/>
      <c r="W102" s="32" t="n"/>
    </row>
    <row r="103">
      <c r="A103" s="123" t="n">
        <v>97</v>
      </c>
      <c r="B103" s="39" t="n"/>
      <c r="C103" s="28" t="n"/>
      <c r="D103" s="39" t="n"/>
      <c r="E103" s="28" t="n"/>
      <c r="F103" s="28" t="n"/>
      <c r="G103" s="28" t="n"/>
      <c r="H103" s="28" t="n"/>
      <c r="I103" s="28" t="n"/>
      <c r="J103" s="28" t="n"/>
      <c r="K103" s="28" t="n"/>
      <c r="L103" s="28" t="n"/>
      <c r="M103" s="28" t="n"/>
      <c r="N103" s="39" t="n"/>
      <c r="O103" s="40" t="n"/>
      <c r="P103" s="40">
        <f>IF(O103&lt;&gt;"",O103*12,"")</f>
        <v/>
      </c>
      <c r="Q103" s="40" t="n"/>
      <c r="R103" s="28" t="n"/>
      <c r="S103" s="28" t="n"/>
      <c r="T103" s="28" t="n"/>
      <c r="U103" s="28" t="n"/>
      <c r="V103" s="28" t="n"/>
      <c r="W103" s="28" t="n"/>
    </row>
    <row r="104">
      <c r="A104" s="125" t="n">
        <v>98</v>
      </c>
      <c r="B104" s="41" t="n"/>
      <c r="C104" s="32" t="n"/>
      <c r="D104" s="41" t="n"/>
      <c r="E104" s="32" t="n"/>
      <c r="F104" s="32" t="n"/>
      <c r="G104" s="32" t="n"/>
      <c r="H104" s="32" t="n"/>
      <c r="I104" s="32" t="n"/>
      <c r="J104" s="32" t="n"/>
      <c r="K104" s="32" t="n"/>
      <c r="L104" s="32" t="n"/>
      <c r="M104" s="32" t="n"/>
      <c r="N104" s="41" t="n"/>
      <c r="O104" s="42" t="n"/>
      <c r="P104" s="42">
        <f>IF(O104&lt;&gt;"",O104*12,"")</f>
        <v/>
      </c>
      <c r="Q104" s="42" t="n"/>
      <c r="R104" s="32" t="n"/>
      <c r="S104" s="32" t="n"/>
      <c r="T104" s="32" t="n"/>
      <c r="U104" s="32" t="n"/>
      <c r="V104" s="32" t="n"/>
      <c r="W104" s="32" t="n"/>
    </row>
    <row r="105">
      <c r="A105" s="123" t="n">
        <v>99</v>
      </c>
      <c r="B105" s="39" t="n"/>
      <c r="C105" s="28" t="n"/>
      <c r="D105" s="39" t="n"/>
      <c r="E105" s="28" t="n"/>
      <c r="F105" s="28" t="n"/>
      <c r="G105" s="28" t="n"/>
      <c r="H105" s="28" t="n"/>
      <c r="I105" s="28" t="n"/>
      <c r="J105" s="28" t="n"/>
      <c r="K105" s="28" t="n"/>
      <c r="L105" s="28" t="n"/>
      <c r="M105" s="28" t="n"/>
      <c r="N105" s="39" t="n"/>
      <c r="O105" s="40" t="n"/>
      <c r="P105" s="40">
        <f>IF(O105&lt;&gt;"",O105*12,"")</f>
        <v/>
      </c>
      <c r="Q105" s="40" t="n"/>
      <c r="R105" s="28" t="n"/>
      <c r="S105" s="28" t="n"/>
      <c r="T105" s="28" t="n"/>
      <c r="U105" s="28" t="n"/>
      <c r="V105" s="28" t="n"/>
      <c r="W105" s="28" t="n"/>
    </row>
    <row r="106">
      <c r="A106" s="125" t="n">
        <v>100</v>
      </c>
      <c r="B106" s="41" t="n"/>
      <c r="C106" s="32" t="n"/>
      <c r="D106" s="41" t="n"/>
      <c r="E106" s="32" t="n"/>
      <c r="F106" s="32" t="n"/>
      <c r="G106" s="32" t="n"/>
      <c r="H106" s="32" t="n"/>
      <c r="I106" s="32" t="n"/>
      <c r="J106" s="32" t="n"/>
      <c r="K106" s="32" t="n"/>
      <c r="L106" s="32" t="n"/>
      <c r="M106" s="32" t="n"/>
      <c r="N106" s="41" t="n"/>
      <c r="O106" s="42" t="n"/>
      <c r="P106" s="42">
        <f>IF(O106&lt;&gt;"",O106*12,"")</f>
        <v/>
      </c>
      <c r="Q106" s="42" t="n"/>
      <c r="R106" s="32" t="n"/>
      <c r="S106" s="32" t="n"/>
      <c r="T106" s="32" t="n"/>
      <c r="U106" s="32" t="n"/>
      <c r="V106" s="32" t="n"/>
      <c r="W106" s="32" t="n"/>
    </row>
    <row r="107">
      <c r="A107" s="123" t="n">
        <v>101</v>
      </c>
      <c r="B107" s="39" t="n"/>
      <c r="C107" s="28" t="n"/>
      <c r="D107" s="39" t="n"/>
      <c r="E107" s="28" t="n"/>
      <c r="F107" s="28" t="n"/>
      <c r="G107" s="28" t="n"/>
      <c r="H107" s="28" t="n"/>
      <c r="I107" s="28" t="n"/>
      <c r="J107" s="28" t="n"/>
      <c r="K107" s="28" t="n"/>
      <c r="L107" s="28" t="n"/>
      <c r="M107" s="28" t="n"/>
      <c r="N107" s="39" t="n"/>
      <c r="O107" s="40" t="n"/>
      <c r="P107" s="40">
        <f>IF(O107&lt;&gt;"",O107*12,"")</f>
        <v/>
      </c>
      <c r="Q107" s="40" t="n"/>
      <c r="R107" s="28" t="n"/>
      <c r="S107" s="28" t="n"/>
      <c r="T107" s="28" t="n"/>
      <c r="U107" s="28" t="n"/>
      <c r="V107" s="28" t="n"/>
      <c r="W107" s="28" t="n"/>
    </row>
    <row r="108">
      <c r="A108" s="125" t="n">
        <v>102</v>
      </c>
      <c r="B108" s="41" t="n"/>
      <c r="C108" s="32" t="n"/>
      <c r="D108" s="41" t="n"/>
      <c r="E108" s="32" t="n"/>
      <c r="F108" s="32" t="n"/>
      <c r="G108" s="32" t="n"/>
      <c r="H108" s="32" t="n"/>
      <c r="I108" s="32" t="n"/>
      <c r="J108" s="32" t="n"/>
      <c r="K108" s="32" t="n"/>
      <c r="L108" s="32" t="n"/>
      <c r="M108" s="32" t="n"/>
      <c r="N108" s="41" t="n"/>
      <c r="O108" s="42" t="n"/>
      <c r="P108" s="42">
        <f>IF(O108&lt;&gt;"",O108*12,"")</f>
        <v/>
      </c>
      <c r="Q108" s="42" t="n"/>
      <c r="R108" s="32" t="n"/>
      <c r="S108" s="32" t="n"/>
      <c r="T108" s="32" t="n"/>
      <c r="U108" s="32" t="n"/>
      <c r="V108" s="32" t="n"/>
      <c r="W108" s="32" t="n"/>
    </row>
    <row r="109">
      <c r="A109" s="123" t="n">
        <v>103</v>
      </c>
      <c r="B109" s="39" t="n"/>
      <c r="C109" s="28" t="n"/>
      <c r="D109" s="39" t="n"/>
      <c r="E109" s="28" t="n"/>
      <c r="F109" s="28" t="n"/>
      <c r="G109" s="28" t="n"/>
      <c r="H109" s="28" t="n"/>
      <c r="I109" s="28" t="n"/>
      <c r="J109" s="28" t="n"/>
      <c r="K109" s="28" t="n"/>
      <c r="L109" s="28" t="n"/>
      <c r="M109" s="28" t="n"/>
      <c r="N109" s="39" t="n"/>
      <c r="O109" s="40" t="n"/>
      <c r="P109" s="40">
        <f>IF(O109&lt;&gt;"",O109*12,"")</f>
        <v/>
      </c>
      <c r="Q109" s="40" t="n"/>
      <c r="R109" s="28" t="n"/>
      <c r="S109" s="28" t="n"/>
      <c r="T109" s="28" t="n"/>
      <c r="U109" s="28" t="n"/>
      <c r="V109" s="28" t="n"/>
      <c r="W109" s="28" t="n"/>
    </row>
    <row r="110">
      <c r="A110" s="125" t="n">
        <v>104</v>
      </c>
      <c r="B110" s="41" t="n"/>
      <c r="C110" s="32" t="n"/>
      <c r="D110" s="41" t="n"/>
      <c r="E110" s="32" t="n"/>
      <c r="F110" s="32" t="n"/>
      <c r="G110" s="32" t="n"/>
      <c r="H110" s="32" t="n"/>
      <c r="I110" s="32" t="n"/>
      <c r="J110" s="32" t="n"/>
      <c r="K110" s="32" t="n"/>
      <c r="L110" s="32" t="n"/>
      <c r="M110" s="32" t="n"/>
      <c r="N110" s="41" t="n"/>
      <c r="O110" s="42" t="n"/>
      <c r="P110" s="42">
        <f>IF(O110&lt;&gt;"",O110*12,"")</f>
        <v/>
      </c>
      <c r="Q110" s="42" t="n"/>
      <c r="R110" s="32" t="n"/>
      <c r="S110" s="32" t="n"/>
      <c r="T110" s="32" t="n"/>
      <c r="U110" s="32" t="n"/>
      <c r="V110" s="32" t="n"/>
      <c r="W110" s="32" t="n"/>
    </row>
    <row r="111">
      <c r="A111" s="123" t="n">
        <v>105</v>
      </c>
      <c r="B111" s="39" t="n"/>
      <c r="C111" s="28" t="n"/>
      <c r="D111" s="39" t="n"/>
      <c r="E111" s="28" t="n"/>
      <c r="F111" s="28" t="n"/>
      <c r="G111" s="28" t="n"/>
      <c r="H111" s="28" t="n"/>
      <c r="I111" s="28" t="n"/>
      <c r="J111" s="28" t="n"/>
      <c r="K111" s="28" t="n"/>
      <c r="L111" s="28" t="n"/>
      <c r="M111" s="28" t="n"/>
      <c r="N111" s="39" t="n"/>
      <c r="O111" s="40" t="n"/>
      <c r="P111" s="40">
        <f>IF(O111&lt;&gt;"",O111*12,"")</f>
        <v/>
      </c>
      <c r="Q111" s="40" t="n"/>
      <c r="R111" s="28" t="n"/>
      <c r="S111" s="28" t="n"/>
      <c r="T111" s="28" t="n"/>
      <c r="U111" s="28" t="n"/>
      <c r="V111" s="28" t="n"/>
      <c r="W111" s="28" t="n"/>
    </row>
    <row r="112">
      <c r="A112" s="125" t="n">
        <v>106</v>
      </c>
      <c r="B112" s="41" t="n"/>
      <c r="C112" s="32" t="n"/>
      <c r="D112" s="41" t="n"/>
      <c r="E112" s="32" t="n"/>
      <c r="F112" s="32" t="n"/>
      <c r="G112" s="32" t="n"/>
      <c r="H112" s="32" t="n"/>
      <c r="I112" s="32" t="n"/>
      <c r="J112" s="32" t="n"/>
      <c r="K112" s="32" t="n"/>
      <c r="L112" s="32" t="n"/>
      <c r="M112" s="32" t="n"/>
      <c r="N112" s="41" t="n"/>
      <c r="O112" s="42" t="n"/>
      <c r="P112" s="42">
        <f>IF(O112&lt;&gt;"",O112*12,"")</f>
        <v/>
      </c>
      <c r="Q112" s="42" t="n"/>
      <c r="R112" s="32" t="n"/>
      <c r="S112" s="32" t="n"/>
      <c r="T112" s="32" t="n"/>
      <c r="U112" s="32" t="n"/>
      <c r="V112" s="32" t="n"/>
      <c r="W112" s="32" t="n"/>
    </row>
    <row r="113">
      <c r="A113" s="123" t="n">
        <v>107</v>
      </c>
      <c r="B113" s="39" t="n"/>
      <c r="C113" s="28" t="n"/>
      <c r="D113" s="39" t="n"/>
      <c r="E113" s="28" t="n"/>
      <c r="F113" s="28" t="n"/>
      <c r="G113" s="28" t="n"/>
      <c r="H113" s="28" t="n"/>
      <c r="I113" s="28" t="n"/>
      <c r="J113" s="28" t="n"/>
      <c r="K113" s="28" t="n"/>
      <c r="L113" s="28" t="n"/>
      <c r="M113" s="28" t="n"/>
      <c r="N113" s="39" t="n"/>
      <c r="O113" s="40" t="n"/>
      <c r="P113" s="40">
        <f>IF(O113&lt;&gt;"",O113*12,"")</f>
        <v/>
      </c>
      <c r="Q113" s="40" t="n"/>
      <c r="R113" s="28" t="n"/>
      <c r="S113" s="28" t="n"/>
      <c r="T113" s="28" t="n"/>
      <c r="U113" s="28" t="n"/>
      <c r="V113" s="28" t="n"/>
      <c r="W113" s="28" t="n"/>
    </row>
    <row r="114">
      <c r="A114" s="125" t="n">
        <v>108</v>
      </c>
      <c r="B114" s="41" t="n"/>
      <c r="C114" s="32" t="n"/>
      <c r="D114" s="41" t="n"/>
      <c r="E114" s="32" t="n"/>
      <c r="F114" s="32" t="n"/>
      <c r="G114" s="32" t="n"/>
      <c r="H114" s="32" t="n"/>
      <c r="I114" s="32" t="n"/>
      <c r="J114" s="32" t="n"/>
      <c r="K114" s="32" t="n"/>
      <c r="L114" s="32" t="n"/>
      <c r="M114" s="32" t="n"/>
      <c r="N114" s="41" t="n"/>
      <c r="O114" s="42" t="n"/>
      <c r="P114" s="42">
        <f>IF(O114&lt;&gt;"",O114*12,"")</f>
        <v/>
      </c>
      <c r="Q114" s="42" t="n"/>
      <c r="R114" s="32" t="n"/>
      <c r="S114" s="32" t="n"/>
      <c r="T114" s="32" t="n"/>
      <c r="U114" s="32" t="n"/>
      <c r="V114" s="32" t="n"/>
      <c r="W114" s="32" t="n"/>
    </row>
    <row r="115">
      <c r="A115" s="123" t="n">
        <v>109</v>
      </c>
      <c r="B115" s="39" t="n"/>
      <c r="C115" s="28" t="n"/>
      <c r="D115" s="39" t="n"/>
      <c r="E115" s="28" t="n"/>
      <c r="F115" s="28" t="n"/>
      <c r="G115" s="28" t="n"/>
      <c r="H115" s="28" t="n"/>
      <c r="I115" s="28" t="n"/>
      <c r="J115" s="28" t="n"/>
      <c r="K115" s="28" t="n"/>
      <c r="L115" s="28" t="n"/>
      <c r="M115" s="28" t="n"/>
      <c r="N115" s="39" t="n"/>
      <c r="O115" s="40" t="n"/>
      <c r="P115" s="40">
        <f>IF(O115&lt;&gt;"",O115*12,"")</f>
        <v/>
      </c>
      <c r="Q115" s="40" t="n"/>
      <c r="R115" s="28" t="n"/>
      <c r="S115" s="28" t="n"/>
      <c r="T115" s="28" t="n"/>
      <c r="U115" s="28" t="n"/>
      <c r="V115" s="28" t="n"/>
      <c r="W115" s="28" t="n"/>
    </row>
    <row r="116">
      <c r="A116" s="125" t="n">
        <v>110</v>
      </c>
      <c r="B116" s="41" t="n"/>
      <c r="C116" s="32" t="n"/>
      <c r="D116" s="41" t="n"/>
      <c r="E116" s="32" t="n"/>
      <c r="F116" s="32" t="n"/>
      <c r="G116" s="32" t="n"/>
      <c r="H116" s="32" t="n"/>
      <c r="I116" s="32" t="n"/>
      <c r="J116" s="32" t="n"/>
      <c r="K116" s="32" t="n"/>
      <c r="L116" s="32" t="n"/>
      <c r="M116" s="32" t="n"/>
      <c r="N116" s="41" t="n"/>
      <c r="O116" s="42" t="n"/>
      <c r="P116" s="42">
        <f>IF(O116&lt;&gt;"",O116*12,"")</f>
        <v/>
      </c>
      <c r="Q116" s="42" t="n"/>
      <c r="R116" s="32" t="n"/>
      <c r="S116" s="32" t="n"/>
      <c r="T116" s="32" t="n"/>
      <c r="U116" s="32" t="n"/>
      <c r="V116" s="32" t="n"/>
      <c r="W116" s="32" t="n"/>
    </row>
    <row r="117">
      <c r="A117" s="123" t="n">
        <v>111</v>
      </c>
      <c r="B117" s="39" t="n"/>
      <c r="C117" s="28" t="n"/>
      <c r="D117" s="39" t="n"/>
      <c r="E117" s="28" t="n"/>
      <c r="F117" s="28" t="n"/>
      <c r="G117" s="28" t="n"/>
      <c r="H117" s="28" t="n"/>
      <c r="I117" s="28" t="n"/>
      <c r="J117" s="28" t="n"/>
      <c r="K117" s="28" t="n"/>
      <c r="L117" s="28" t="n"/>
      <c r="M117" s="28" t="n"/>
      <c r="N117" s="39" t="n"/>
      <c r="O117" s="40" t="n"/>
      <c r="P117" s="40">
        <f>IF(O117&lt;&gt;"",O117*12,"")</f>
        <v/>
      </c>
      <c r="Q117" s="40" t="n"/>
      <c r="R117" s="28" t="n"/>
      <c r="S117" s="28" t="n"/>
      <c r="T117" s="28" t="n"/>
      <c r="U117" s="28" t="n"/>
      <c r="V117" s="28" t="n"/>
      <c r="W117" s="28" t="n"/>
    </row>
    <row r="118">
      <c r="A118" s="125" t="n">
        <v>112</v>
      </c>
      <c r="B118" s="41" t="n"/>
      <c r="C118" s="32" t="n"/>
      <c r="D118" s="41" t="n"/>
      <c r="E118" s="32" t="n"/>
      <c r="F118" s="32" t="n"/>
      <c r="G118" s="32" t="n"/>
      <c r="H118" s="32" t="n"/>
      <c r="I118" s="32" t="n"/>
      <c r="J118" s="32" t="n"/>
      <c r="K118" s="32" t="n"/>
      <c r="L118" s="32" t="n"/>
      <c r="M118" s="32" t="n"/>
      <c r="N118" s="41" t="n"/>
      <c r="O118" s="42" t="n"/>
      <c r="P118" s="42">
        <f>IF(O118&lt;&gt;"",O118*12,"")</f>
        <v/>
      </c>
      <c r="Q118" s="42" t="n"/>
      <c r="R118" s="32" t="n"/>
      <c r="S118" s="32" t="n"/>
      <c r="T118" s="32" t="n"/>
      <c r="U118" s="32" t="n"/>
      <c r="V118" s="32" t="n"/>
      <c r="W118" s="32" t="n"/>
    </row>
    <row r="119">
      <c r="A119" s="123" t="n">
        <v>113</v>
      </c>
      <c r="B119" s="39" t="n"/>
      <c r="C119" s="28" t="n"/>
      <c r="D119" s="39" t="n"/>
      <c r="E119" s="28" t="n"/>
      <c r="F119" s="28" t="n"/>
      <c r="G119" s="28" t="n"/>
      <c r="H119" s="28" t="n"/>
      <c r="I119" s="28" t="n"/>
      <c r="J119" s="28" t="n"/>
      <c r="K119" s="28" t="n"/>
      <c r="L119" s="28" t="n"/>
      <c r="M119" s="28" t="n"/>
      <c r="N119" s="39" t="n"/>
      <c r="O119" s="40" t="n"/>
      <c r="P119" s="40">
        <f>IF(O119&lt;&gt;"",O119*12,"")</f>
        <v/>
      </c>
      <c r="Q119" s="40" t="n"/>
      <c r="R119" s="28" t="n"/>
      <c r="S119" s="28" t="n"/>
      <c r="T119" s="28" t="n"/>
      <c r="U119" s="28" t="n"/>
      <c r="V119" s="28" t="n"/>
      <c r="W119" s="28" t="n"/>
    </row>
    <row r="120">
      <c r="A120" s="125" t="n">
        <v>114</v>
      </c>
      <c r="B120" s="41" t="n"/>
      <c r="C120" s="32" t="n"/>
      <c r="D120" s="41" t="n"/>
      <c r="E120" s="32" t="n"/>
      <c r="F120" s="32" t="n"/>
      <c r="G120" s="32" t="n"/>
      <c r="H120" s="32" t="n"/>
      <c r="I120" s="32" t="n"/>
      <c r="J120" s="32" t="n"/>
      <c r="K120" s="32" t="n"/>
      <c r="L120" s="32" t="n"/>
      <c r="M120" s="32" t="n"/>
      <c r="N120" s="41" t="n"/>
      <c r="O120" s="42" t="n"/>
      <c r="P120" s="42">
        <f>IF(O120&lt;&gt;"",O120*12,"")</f>
        <v/>
      </c>
      <c r="Q120" s="42" t="n"/>
      <c r="R120" s="32" t="n"/>
      <c r="S120" s="32" t="n"/>
      <c r="T120" s="32" t="n"/>
      <c r="U120" s="32" t="n"/>
      <c r="V120" s="32" t="n"/>
      <c r="W120" s="32" t="n"/>
    </row>
    <row r="121">
      <c r="A121" s="123" t="n">
        <v>115</v>
      </c>
      <c r="B121" s="39" t="n"/>
      <c r="C121" s="28" t="n"/>
      <c r="D121" s="39" t="n"/>
      <c r="E121" s="28" t="n"/>
      <c r="F121" s="28" t="n"/>
      <c r="G121" s="28" t="n"/>
      <c r="H121" s="28" t="n"/>
      <c r="I121" s="28" t="n"/>
      <c r="J121" s="28" t="n"/>
      <c r="K121" s="28" t="n"/>
      <c r="L121" s="28" t="n"/>
      <c r="M121" s="28" t="n"/>
      <c r="N121" s="39" t="n"/>
      <c r="O121" s="40" t="n"/>
      <c r="P121" s="40">
        <f>IF(O121&lt;&gt;"",O121*12,"")</f>
        <v/>
      </c>
      <c r="Q121" s="40" t="n"/>
      <c r="R121" s="28" t="n"/>
      <c r="S121" s="28" t="n"/>
      <c r="T121" s="28" t="n"/>
      <c r="U121" s="28" t="n"/>
      <c r="V121" s="28" t="n"/>
      <c r="W121" s="28" t="n"/>
    </row>
    <row r="122">
      <c r="A122" s="125" t="n">
        <v>116</v>
      </c>
      <c r="B122" s="41" t="n"/>
      <c r="C122" s="32" t="n"/>
      <c r="D122" s="41" t="n"/>
      <c r="E122" s="32" t="n"/>
      <c r="F122" s="32" t="n"/>
      <c r="G122" s="32" t="n"/>
      <c r="H122" s="32" t="n"/>
      <c r="I122" s="32" t="n"/>
      <c r="J122" s="32" t="n"/>
      <c r="K122" s="32" t="n"/>
      <c r="L122" s="32" t="n"/>
      <c r="M122" s="32" t="n"/>
      <c r="N122" s="41" t="n"/>
      <c r="O122" s="42" t="n"/>
      <c r="P122" s="42">
        <f>IF(O122&lt;&gt;"",O122*12,"")</f>
        <v/>
      </c>
      <c r="Q122" s="42" t="n"/>
      <c r="R122" s="32" t="n"/>
      <c r="S122" s="32" t="n"/>
      <c r="T122" s="32" t="n"/>
      <c r="U122" s="32" t="n"/>
      <c r="V122" s="32" t="n"/>
      <c r="W122" s="32" t="n"/>
    </row>
    <row r="123">
      <c r="A123" s="123" t="n">
        <v>117</v>
      </c>
      <c r="B123" s="39" t="n"/>
      <c r="C123" s="28" t="n"/>
      <c r="D123" s="39" t="n"/>
      <c r="E123" s="28" t="n"/>
      <c r="F123" s="28" t="n"/>
      <c r="G123" s="28" t="n"/>
      <c r="H123" s="28" t="n"/>
      <c r="I123" s="28" t="n"/>
      <c r="J123" s="28" t="n"/>
      <c r="K123" s="28" t="n"/>
      <c r="L123" s="28" t="n"/>
      <c r="M123" s="28" t="n"/>
      <c r="N123" s="39" t="n"/>
      <c r="O123" s="40" t="n"/>
      <c r="P123" s="40">
        <f>IF(O123&lt;&gt;"",O123*12,"")</f>
        <v/>
      </c>
      <c r="Q123" s="40" t="n"/>
      <c r="R123" s="28" t="n"/>
      <c r="S123" s="28" t="n"/>
      <c r="T123" s="28" t="n"/>
      <c r="U123" s="28" t="n"/>
      <c r="V123" s="28" t="n"/>
      <c r="W123" s="28" t="n"/>
    </row>
    <row r="124">
      <c r="A124" s="125" t="n">
        <v>118</v>
      </c>
      <c r="B124" s="41" t="n"/>
      <c r="C124" s="32" t="n"/>
      <c r="D124" s="41" t="n"/>
      <c r="E124" s="32" t="n"/>
      <c r="F124" s="32" t="n"/>
      <c r="G124" s="32" t="n"/>
      <c r="H124" s="32" t="n"/>
      <c r="I124" s="32" t="n"/>
      <c r="J124" s="32" t="n"/>
      <c r="K124" s="32" t="n"/>
      <c r="L124" s="32" t="n"/>
      <c r="M124" s="32" t="n"/>
      <c r="N124" s="41" t="n"/>
      <c r="O124" s="42" t="n"/>
      <c r="P124" s="42">
        <f>IF(O124&lt;&gt;"",O124*12,"")</f>
        <v/>
      </c>
      <c r="Q124" s="42" t="n"/>
      <c r="R124" s="32" t="n"/>
      <c r="S124" s="32" t="n"/>
      <c r="T124" s="32" t="n"/>
      <c r="U124" s="32" t="n"/>
      <c r="V124" s="32" t="n"/>
      <c r="W124" s="32" t="n"/>
    </row>
    <row r="125">
      <c r="A125" s="123" t="n">
        <v>119</v>
      </c>
      <c r="B125" s="39" t="n"/>
      <c r="C125" s="28" t="n"/>
      <c r="D125" s="39" t="n"/>
      <c r="E125" s="28" t="n"/>
      <c r="F125" s="28" t="n"/>
      <c r="G125" s="28" t="n"/>
      <c r="H125" s="28" t="n"/>
      <c r="I125" s="28" t="n"/>
      <c r="J125" s="28" t="n"/>
      <c r="K125" s="28" t="n"/>
      <c r="L125" s="28" t="n"/>
      <c r="M125" s="28" t="n"/>
      <c r="N125" s="39" t="n"/>
      <c r="O125" s="40" t="n"/>
      <c r="P125" s="40">
        <f>IF(O125&lt;&gt;"",O125*12,"")</f>
        <v/>
      </c>
      <c r="Q125" s="40" t="n"/>
      <c r="R125" s="28" t="n"/>
      <c r="S125" s="28" t="n"/>
      <c r="T125" s="28" t="n"/>
      <c r="U125" s="28" t="n"/>
      <c r="V125" s="28" t="n"/>
      <c r="W125" s="28" t="n"/>
    </row>
    <row r="126">
      <c r="A126" s="125" t="n">
        <v>120</v>
      </c>
      <c r="B126" s="41" t="n"/>
      <c r="C126" s="32" t="n"/>
      <c r="D126" s="41" t="n"/>
      <c r="E126" s="32" t="n"/>
      <c r="F126" s="32" t="n"/>
      <c r="G126" s="32" t="n"/>
      <c r="H126" s="32" t="n"/>
      <c r="I126" s="32" t="n"/>
      <c r="J126" s="32" t="n"/>
      <c r="K126" s="32" t="n"/>
      <c r="L126" s="32" t="n"/>
      <c r="M126" s="32" t="n"/>
      <c r="N126" s="41" t="n"/>
      <c r="O126" s="42" t="n"/>
      <c r="P126" s="42">
        <f>IF(O126&lt;&gt;"",O126*12,"")</f>
        <v/>
      </c>
      <c r="Q126" s="42" t="n"/>
      <c r="R126" s="32" t="n"/>
      <c r="S126" s="32" t="n"/>
      <c r="T126" s="32" t="n"/>
      <c r="U126" s="32" t="n"/>
      <c r="V126" s="32" t="n"/>
      <c r="W126" s="32" t="n"/>
    </row>
    <row r="127">
      <c r="A127" s="123" t="n">
        <v>121</v>
      </c>
      <c r="B127" s="39" t="n"/>
      <c r="C127" s="28" t="n"/>
      <c r="D127" s="39" t="n"/>
      <c r="E127" s="28" t="n"/>
      <c r="F127" s="28" t="n"/>
      <c r="G127" s="28" t="n"/>
      <c r="H127" s="28" t="n"/>
      <c r="I127" s="28" t="n"/>
      <c r="J127" s="28" t="n"/>
      <c r="K127" s="28" t="n"/>
      <c r="L127" s="28" t="n"/>
      <c r="M127" s="28" t="n"/>
      <c r="N127" s="39" t="n"/>
      <c r="O127" s="40" t="n"/>
      <c r="P127" s="40">
        <f>IF(O127&lt;&gt;"",O127*12,"")</f>
        <v/>
      </c>
      <c r="Q127" s="40" t="n"/>
      <c r="R127" s="28" t="n"/>
      <c r="S127" s="28" t="n"/>
      <c r="T127" s="28" t="n"/>
      <c r="U127" s="28" t="n"/>
      <c r="V127" s="28" t="n"/>
      <c r="W127" s="28" t="n"/>
    </row>
    <row r="128">
      <c r="A128" s="125" t="n">
        <v>122</v>
      </c>
      <c r="B128" s="41" t="n"/>
      <c r="C128" s="32" t="n"/>
      <c r="D128" s="41" t="n"/>
      <c r="E128" s="32" t="n"/>
      <c r="F128" s="32" t="n"/>
      <c r="G128" s="32" t="n"/>
      <c r="H128" s="32" t="n"/>
      <c r="I128" s="32" t="n"/>
      <c r="J128" s="32" t="n"/>
      <c r="K128" s="32" t="n"/>
      <c r="L128" s="32" t="n"/>
      <c r="M128" s="32" t="n"/>
      <c r="N128" s="41" t="n"/>
      <c r="O128" s="42" t="n"/>
      <c r="P128" s="42">
        <f>IF(O128&lt;&gt;"",O128*12,"")</f>
        <v/>
      </c>
      <c r="Q128" s="42" t="n"/>
      <c r="R128" s="32" t="n"/>
      <c r="S128" s="32" t="n"/>
      <c r="T128" s="32" t="n"/>
      <c r="U128" s="32" t="n"/>
      <c r="V128" s="32" t="n"/>
      <c r="W128" s="32" t="n"/>
    </row>
    <row r="129">
      <c r="A129" s="123" t="n">
        <v>123</v>
      </c>
      <c r="B129" s="39" t="n"/>
      <c r="C129" s="28" t="n"/>
      <c r="D129" s="39" t="n"/>
      <c r="E129" s="28" t="n"/>
      <c r="F129" s="28" t="n"/>
      <c r="G129" s="28" t="n"/>
      <c r="H129" s="28" t="n"/>
      <c r="I129" s="28" t="n"/>
      <c r="J129" s="28" t="n"/>
      <c r="K129" s="28" t="n"/>
      <c r="L129" s="28" t="n"/>
      <c r="M129" s="28" t="n"/>
      <c r="N129" s="39" t="n"/>
      <c r="O129" s="40" t="n"/>
      <c r="P129" s="40">
        <f>IF(O129&lt;&gt;"",O129*12,"")</f>
        <v/>
      </c>
      <c r="Q129" s="40" t="n"/>
      <c r="R129" s="28" t="n"/>
      <c r="S129" s="28" t="n"/>
      <c r="T129" s="28" t="n"/>
      <c r="U129" s="28" t="n"/>
      <c r="V129" s="28" t="n"/>
      <c r="W129" s="28" t="n"/>
    </row>
    <row r="130">
      <c r="A130" s="125" t="n">
        <v>124</v>
      </c>
      <c r="B130" s="41" t="n"/>
      <c r="C130" s="32" t="n"/>
      <c r="D130" s="41" t="n"/>
      <c r="E130" s="32" t="n"/>
      <c r="F130" s="32" t="n"/>
      <c r="G130" s="32" t="n"/>
      <c r="H130" s="32" t="n"/>
      <c r="I130" s="32" t="n"/>
      <c r="J130" s="32" t="n"/>
      <c r="K130" s="32" t="n"/>
      <c r="L130" s="32" t="n"/>
      <c r="M130" s="32" t="n"/>
      <c r="N130" s="41" t="n"/>
      <c r="O130" s="42" t="n"/>
      <c r="P130" s="42">
        <f>IF(O130&lt;&gt;"",O130*12,"")</f>
        <v/>
      </c>
      <c r="Q130" s="42" t="n"/>
      <c r="R130" s="32" t="n"/>
      <c r="S130" s="32" t="n"/>
      <c r="T130" s="32" t="n"/>
      <c r="U130" s="32" t="n"/>
      <c r="V130" s="32" t="n"/>
      <c r="W130" s="32" t="n"/>
    </row>
    <row r="131">
      <c r="A131" s="123" t="n">
        <v>125</v>
      </c>
      <c r="B131" s="39" t="n"/>
      <c r="C131" s="28" t="n"/>
      <c r="D131" s="39" t="n"/>
      <c r="E131" s="28" t="n"/>
      <c r="F131" s="28" t="n"/>
      <c r="G131" s="28" t="n"/>
      <c r="H131" s="28" t="n"/>
      <c r="I131" s="28" t="n"/>
      <c r="J131" s="28" t="n"/>
      <c r="K131" s="28" t="n"/>
      <c r="L131" s="28" t="n"/>
      <c r="M131" s="28" t="n"/>
      <c r="N131" s="39" t="n"/>
      <c r="O131" s="40" t="n"/>
      <c r="P131" s="40">
        <f>IF(O131&lt;&gt;"",O131*12,"")</f>
        <v/>
      </c>
      <c r="Q131" s="40" t="n"/>
      <c r="R131" s="28" t="n"/>
      <c r="S131" s="28" t="n"/>
      <c r="T131" s="28" t="n"/>
      <c r="U131" s="28" t="n"/>
      <c r="V131" s="28" t="n"/>
      <c r="W131" s="28" t="n"/>
    </row>
    <row r="132">
      <c r="A132" s="125" t="n">
        <v>126</v>
      </c>
      <c r="B132" s="41" t="n"/>
      <c r="C132" s="32" t="n"/>
      <c r="D132" s="41" t="n"/>
      <c r="E132" s="32" t="n"/>
      <c r="F132" s="32" t="n"/>
      <c r="G132" s="32" t="n"/>
      <c r="H132" s="32" t="n"/>
      <c r="I132" s="32" t="n"/>
      <c r="J132" s="32" t="n"/>
      <c r="K132" s="32" t="n"/>
      <c r="L132" s="32" t="n"/>
      <c r="M132" s="32" t="n"/>
      <c r="N132" s="41" t="n"/>
      <c r="O132" s="42" t="n"/>
      <c r="P132" s="42">
        <f>IF(O132&lt;&gt;"",O132*12,"")</f>
        <v/>
      </c>
      <c r="Q132" s="42" t="n"/>
      <c r="R132" s="32" t="n"/>
      <c r="S132" s="32" t="n"/>
      <c r="T132" s="32" t="n"/>
      <c r="U132" s="32" t="n"/>
      <c r="V132" s="32" t="n"/>
      <c r="W132" s="32" t="n"/>
    </row>
    <row r="133">
      <c r="A133" s="123" t="n">
        <v>127</v>
      </c>
      <c r="B133" s="39" t="n"/>
      <c r="C133" s="28" t="n"/>
      <c r="D133" s="39" t="n"/>
      <c r="E133" s="28" t="n"/>
      <c r="F133" s="28" t="n"/>
      <c r="G133" s="28" t="n"/>
      <c r="H133" s="28" t="n"/>
      <c r="I133" s="28" t="n"/>
      <c r="J133" s="28" t="n"/>
      <c r="K133" s="28" t="n"/>
      <c r="L133" s="28" t="n"/>
      <c r="M133" s="28" t="n"/>
      <c r="N133" s="39" t="n"/>
      <c r="O133" s="40" t="n"/>
      <c r="P133" s="40">
        <f>IF(O133&lt;&gt;"",O133*12,"")</f>
        <v/>
      </c>
      <c r="Q133" s="40" t="n"/>
      <c r="R133" s="28" t="n"/>
      <c r="S133" s="28" t="n"/>
      <c r="T133" s="28" t="n"/>
      <c r="U133" s="28" t="n"/>
      <c r="V133" s="28" t="n"/>
      <c r="W133" s="28" t="n"/>
    </row>
    <row r="134">
      <c r="A134" s="125" t="n">
        <v>128</v>
      </c>
      <c r="B134" s="41" t="n"/>
      <c r="C134" s="32" t="n"/>
      <c r="D134" s="41" t="n"/>
      <c r="E134" s="32" t="n"/>
      <c r="F134" s="32" t="n"/>
      <c r="G134" s="32" t="n"/>
      <c r="H134" s="32" t="n"/>
      <c r="I134" s="32" t="n"/>
      <c r="J134" s="32" t="n"/>
      <c r="K134" s="32" t="n"/>
      <c r="L134" s="32" t="n"/>
      <c r="M134" s="32" t="n"/>
      <c r="N134" s="41" t="n"/>
      <c r="O134" s="42" t="n"/>
      <c r="P134" s="42">
        <f>IF(O134&lt;&gt;"",O134*12,"")</f>
        <v/>
      </c>
      <c r="Q134" s="42" t="n"/>
      <c r="R134" s="32" t="n"/>
      <c r="S134" s="32" t="n"/>
      <c r="T134" s="32" t="n"/>
      <c r="U134" s="32" t="n"/>
      <c r="V134" s="32" t="n"/>
      <c r="W134" s="32" t="n"/>
    </row>
    <row r="135">
      <c r="A135" s="123" t="n">
        <v>129</v>
      </c>
      <c r="B135" s="39" t="n"/>
      <c r="C135" s="28" t="n"/>
      <c r="D135" s="39" t="n"/>
      <c r="E135" s="28" t="n"/>
      <c r="F135" s="28" t="n"/>
      <c r="G135" s="28" t="n"/>
      <c r="H135" s="28" t="n"/>
      <c r="I135" s="28" t="n"/>
      <c r="J135" s="28" t="n"/>
      <c r="K135" s="28" t="n"/>
      <c r="L135" s="28" t="n"/>
      <c r="M135" s="28" t="n"/>
      <c r="N135" s="39" t="n"/>
      <c r="O135" s="40" t="n"/>
      <c r="P135" s="40">
        <f>IF(O135&lt;&gt;"",O135*12,"")</f>
        <v/>
      </c>
      <c r="Q135" s="40" t="n"/>
      <c r="R135" s="28" t="n"/>
      <c r="S135" s="28" t="n"/>
      <c r="T135" s="28" t="n"/>
      <c r="U135" s="28" t="n"/>
      <c r="V135" s="28" t="n"/>
      <c r="W135" s="28" t="n"/>
    </row>
    <row r="136">
      <c r="A136" s="125" t="n">
        <v>130</v>
      </c>
      <c r="B136" s="41" t="n"/>
      <c r="C136" s="32" t="n"/>
      <c r="D136" s="41" t="n"/>
      <c r="E136" s="32" t="n"/>
      <c r="F136" s="32" t="n"/>
      <c r="G136" s="32" t="n"/>
      <c r="H136" s="32" t="n"/>
      <c r="I136" s="32" t="n"/>
      <c r="J136" s="32" t="n"/>
      <c r="K136" s="32" t="n"/>
      <c r="L136" s="32" t="n"/>
      <c r="M136" s="32" t="n"/>
      <c r="N136" s="41" t="n"/>
      <c r="O136" s="42" t="n"/>
      <c r="P136" s="42">
        <f>IF(O136&lt;&gt;"",O136*12,"")</f>
        <v/>
      </c>
      <c r="Q136" s="42" t="n"/>
      <c r="R136" s="32" t="n"/>
      <c r="S136" s="32" t="n"/>
      <c r="T136" s="32" t="n"/>
      <c r="U136" s="32" t="n"/>
      <c r="V136" s="32" t="n"/>
      <c r="W136" s="32" t="n"/>
    </row>
    <row r="137">
      <c r="A137" s="123" t="n">
        <v>131</v>
      </c>
      <c r="B137" s="39" t="n"/>
      <c r="C137" s="28" t="n"/>
      <c r="D137" s="39" t="n"/>
      <c r="E137" s="28" t="n"/>
      <c r="F137" s="28" t="n"/>
      <c r="G137" s="28" t="n"/>
      <c r="H137" s="28" t="n"/>
      <c r="I137" s="28" t="n"/>
      <c r="J137" s="28" t="n"/>
      <c r="K137" s="28" t="n"/>
      <c r="L137" s="28" t="n"/>
      <c r="M137" s="28" t="n"/>
      <c r="N137" s="39" t="n"/>
      <c r="O137" s="40" t="n"/>
      <c r="P137" s="40">
        <f>IF(O137&lt;&gt;"",O137*12,"")</f>
        <v/>
      </c>
      <c r="Q137" s="40" t="n"/>
      <c r="R137" s="28" t="n"/>
      <c r="S137" s="28" t="n"/>
      <c r="T137" s="28" t="n"/>
      <c r="U137" s="28" t="n"/>
      <c r="V137" s="28" t="n"/>
      <c r="W137" s="28" t="n"/>
    </row>
    <row r="138">
      <c r="A138" s="125" t="n">
        <v>132</v>
      </c>
      <c r="B138" s="41" t="n"/>
      <c r="C138" s="32" t="n"/>
      <c r="D138" s="41" t="n"/>
      <c r="E138" s="32" t="n"/>
      <c r="F138" s="32" t="n"/>
      <c r="G138" s="32" t="n"/>
      <c r="H138" s="32" t="n"/>
      <c r="I138" s="32" t="n"/>
      <c r="J138" s="32" t="n"/>
      <c r="K138" s="32" t="n"/>
      <c r="L138" s="32" t="n"/>
      <c r="M138" s="32" t="n"/>
      <c r="N138" s="41" t="n"/>
      <c r="O138" s="42" t="n"/>
      <c r="P138" s="42">
        <f>IF(O138&lt;&gt;"",O138*12,"")</f>
        <v/>
      </c>
      <c r="Q138" s="42" t="n"/>
      <c r="R138" s="32" t="n"/>
      <c r="S138" s="32" t="n"/>
      <c r="T138" s="32" t="n"/>
      <c r="U138" s="32" t="n"/>
      <c r="V138" s="32" t="n"/>
      <c r="W138" s="32" t="n"/>
    </row>
    <row r="139">
      <c r="A139" s="123" t="n">
        <v>133</v>
      </c>
      <c r="B139" s="39" t="n"/>
      <c r="C139" s="28" t="n"/>
      <c r="D139" s="39" t="n"/>
      <c r="E139" s="28" t="n"/>
      <c r="F139" s="28" t="n"/>
      <c r="G139" s="28" t="n"/>
      <c r="H139" s="28" t="n"/>
      <c r="I139" s="28" t="n"/>
      <c r="J139" s="28" t="n"/>
      <c r="K139" s="28" t="n"/>
      <c r="L139" s="28" t="n"/>
      <c r="M139" s="28" t="n"/>
      <c r="N139" s="39" t="n"/>
      <c r="O139" s="40" t="n"/>
      <c r="P139" s="40">
        <f>IF(O139&lt;&gt;"",O139*12,"")</f>
        <v/>
      </c>
      <c r="Q139" s="40" t="n"/>
      <c r="R139" s="28" t="n"/>
      <c r="S139" s="28" t="n"/>
      <c r="T139" s="28" t="n"/>
      <c r="U139" s="28" t="n"/>
      <c r="V139" s="28" t="n"/>
      <c r="W139" s="28" t="n"/>
    </row>
    <row r="140">
      <c r="A140" s="125" t="n">
        <v>134</v>
      </c>
      <c r="B140" s="41" t="n"/>
      <c r="C140" s="32" t="n"/>
      <c r="D140" s="41" t="n"/>
      <c r="E140" s="32" t="n"/>
      <c r="F140" s="32" t="n"/>
      <c r="G140" s="32" t="n"/>
      <c r="H140" s="32" t="n"/>
      <c r="I140" s="32" t="n"/>
      <c r="J140" s="32" t="n"/>
      <c r="K140" s="32" t="n"/>
      <c r="L140" s="32" t="n"/>
      <c r="M140" s="32" t="n"/>
      <c r="N140" s="41" t="n"/>
      <c r="O140" s="42" t="n"/>
      <c r="P140" s="42">
        <f>IF(O140&lt;&gt;"",O140*12,"")</f>
        <v/>
      </c>
      <c r="Q140" s="42" t="n"/>
      <c r="R140" s="32" t="n"/>
      <c r="S140" s="32" t="n"/>
      <c r="T140" s="32" t="n"/>
      <c r="U140" s="32" t="n"/>
      <c r="V140" s="32" t="n"/>
      <c r="W140" s="32" t="n"/>
    </row>
    <row r="141">
      <c r="A141" s="123" t="n">
        <v>135</v>
      </c>
      <c r="B141" s="39" t="n"/>
      <c r="C141" s="28" t="n"/>
      <c r="D141" s="39" t="n"/>
      <c r="E141" s="28" t="n"/>
      <c r="F141" s="28" t="n"/>
      <c r="G141" s="28" t="n"/>
      <c r="H141" s="28" t="n"/>
      <c r="I141" s="28" t="n"/>
      <c r="J141" s="28" t="n"/>
      <c r="K141" s="28" t="n"/>
      <c r="L141" s="28" t="n"/>
      <c r="M141" s="28" t="n"/>
      <c r="N141" s="39" t="n"/>
      <c r="O141" s="40" t="n"/>
      <c r="P141" s="40">
        <f>IF(O141&lt;&gt;"",O141*12,"")</f>
        <v/>
      </c>
      <c r="Q141" s="40" t="n"/>
      <c r="R141" s="28" t="n"/>
      <c r="S141" s="28" t="n"/>
      <c r="T141" s="28" t="n"/>
      <c r="U141" s="28" t="n"/>
      <c r="V141" s="28" t="n"/>
      <c r="W141" s="28" t="n"/>
    </row>
    <row r="142">
      <c r="A142" s="125" t="n">
        <v>136</v>
      </c>
      <c r="B142" s="41" t="n"/>
      <c r="C142" s="32" t="n"/>
      <c r="D142" s="41" t="n"/>
      <c r="E142" s="32" t="n"/>
      <c r="F142" s="32" t="n"/>
      <c r="G142" s="32" t="n"/>
      <c r="H142" s="32" t="n"/>
      <c r="I142" s="32" t="n"/>
      <c r="J142" s="32" t="n"/>
      <c r="K142" s="32" t="n"/>
      <c r="L142" s="32" t="n"/>
      <c r="M142" s="32" t="n"/>
      <c r="N142" s="41" t="n"/>
      <c r="O142" s="42" t="n"/>
      <c r="P142" s="42">
        <f>IF(O142&lt;&gt;"",O142*12,"")</f>
        <v/>
      </c>
      <c r="Q142" s="42" t="n"/>
      <c r="R142" s="32" t="n"/>
      <c r="S142" s="32" t="n"/>
      <c r="T142" s="32" t="n"/>
      <c r="U142" s="32" t="n"/>
      <c r="V142" s="32" t="n"/>
      <c r="W142" s="32" t="n"/>
    </row>
    <row r="143">
      <c r="A143" s="123" t="n">
        <v>137</v>
      </c>
      <c r="B143" s="39" t="n"/>
      <c r="C143" s="28" t="n"/>
      <c r="D143" s="39" t="n"/>
      <c r="E143" s="28" t="n"/>
      <c r="F143" s="28" t="n"/>
      <c r="G143" s="28" t="n"/>
      <c r="H143" s="28" t="n"/>
      <c r="I143" s="28" t="n"/>
      <c r="J143" s="28" t="n"/>
      <c r="K143" s="28" t="n"/>
      <c r="L143" s="28" t="n"/>
      <c r="M143" s="28" t="n"/>
      <c r="N143" s="39" t="n"/>
      <c r="O143" s="40" t="n"/>
      <c r="P143" s="40">
        <f>IF(O143&lt;&gt;"",O143*12,"")</f>
        <v/>
      </c>
      <c r="Q143" s="40" t="n"/>
      <c r="R143" s="28" t="n"/>
      <c r="S143" s="28" t="n"/>
      <c r="T143" s="28" t="n"/>
      <c r="U143" s="28" t="n"/>
      <c r="V143" s="28" t="n"/>
      <c r="W143" s="28" t="n"/>
    </row>
    <row r="144">
      <c r="A144" s="125" t="n">
        <v>138</v>
      </c>
      <c r="B144" s="41" t="n"/>
      <c r="C144" s="32" t="n"/>
      <c r="D144" s="41" t="n"/>
      <c r="E144" s="32" t="n"/>
      <c r="F144" s="32" t="n"/>
      <c r="G144" s="32" t="n"/>
      <c r="H144" s="32" t="n"/>
      <c r="I144" s="32" t="n"/>
      <c r="J144" s="32" t="n"/>
      <c r="K144" s="32" t="n"/>
      <c r="L144" s="32" t="n"/>
      <c r="M144" s="32" t="n"/>
      <c r="N144" s="41" t="n"/>
      <c r="O144" s="42" t="n"/>
      <c r="P144" s="42">
        <f>IF(O144&lt;&gt;"",O144*12,"")</f>
        <v/>
      </c>
      <c r="Q144" s="42" t="n"/>
      <c r="R144" s="32" t="n"/>
      <c r="S144" s="32" t="n"/>
      <c r="T144" s="32" t="n"/>
      <c r="U144" s="32" t="n"/>
      <c r="V144" s="32" t="n"/>
      <c r="W144" s="32" t="n"/>
    </row>
    <row r="145">
      <c r="A145" s="123" t="n">
        <v>139</v>
      </c>
      <c r="B145" s="39" t="n"/>
      <c r="C145" s="28" t="n"/>
      <c r="D145" s="39" t="n"/>
      <c r="E145" s="28" t="n"/>
      <c r="F145" s="28" t="n"/>
      <c r="G145" s="28" t="n"/>
      <c r="H145" s="28" t="n"/>
      <c r="I145" s="28" t="n"/>
      <c r="J145" s="28" t="n"/>
      <c r="K145" s="28" t="n"/>
      <c r="L145" s="28" t="n"/>
      <c r="M145" s="28" t="n"/>
      <c r="N145" s="39" t="n"/>
      <c r="O145" s="40" t="n"/>
      <c r="P145" s="40">
        <f>IF(O145&lt;&gt;"",O145*12,"")</f>
        <v/>
      </c>
      <c r="Q145" s="40" t="n"/>
      <c r="R145" s="28" t="n"/>
      <c r="S145" s="28" t="n"/>
      <c r="T145" s="28" t="n"/>
      <c r="U145" s="28" t="n"/>
      <c r="V145" s="28" t="n"/>
      <c r="W145" s="28" t="n"/>
    </row>
    <row r="146">
      <c r="A146" s="125" t="n">
        <v>140</v>
      </c>
      <c r="B146" s="41" t="n"/>
      <c r="C146" s="32" t="n"/>
      <c r="D146" s="41" t="n"/>
      <c r="E146" s="32" t="n"/>
      <c r="F146" s="32" t="n"/>
      <c r="G146" s="32" t="n"/>
      <c r="H146" s="32" t="n"/>
      <c r="I146" s="32" t="n"/>
      <c r="J146" s="32" t="n"/>
      <c r="K146" s="32" t="n"/>
      <c r="L146" s="32" t="n"/>
      <c r="M146" s="32" t="n"/>
      <c r="N146" s="41" t="n"/>
      <c r="O146" s="42" t="n"/>
      <c r="P146" s="42">
        <f>IF(O146&lt;&gt;"",O146*12,"")</f>
        <v/>
      </c>
      <c r="Q146" s="42" t="n"/>
      <c r="R146" s="32" t="n"/>
      <c r="S146" s="32" t="n"/>
      <c r="T146" s="32" t="n"/>
      <c r="U146" s="32" t="n"/>
      <c r="V146" s="32" t="n"/>
      <c r="W146" s="32" t="n"/>
    </row>
    <row r="147">
      <c r="A147" s="123" t="n">
        <v>141</v>
      </c>
      <c r="B147" s="39" t="n"/>
      <c r="C147" s="28" t="n"/>
      <c r="D147" s="39" t="n"/>
      <c r="E147" s="28" t="n"/>
      <c r="F147" s="28" t="n"/>
      <c r="G147" s="28" t="n"/>
      <c r="H147" s="28" t="n"/>
      <c r="I147" s="28" t="n"/>
      <c r="J147" s="28" t="n"/>
      <c r="K147" s="28" t="n"/>
      <c r="L147" s="28" t="n"/>
      <c r="M147" s="28" t="n"/>
      <c r="N147" s="39" t="n"/>
      <c r="O147" s="40" t="n"/>
      <c r="P147" s="40">
        <f>IF(O147&lt;&gt;"",O147*12,"")</f>
        <v/>
      </c>
      <c r="Q147" s="40" t="n"/>
      <c r="R147" s="28" t="n"/>
      <c r="S147" s="28" t="n"/>
      <c r="T147" s="28" t="n"/>
      <c r="U147" s="28" t="n"/>
      <c r="V147" s="28" t="n"/>
      <c r="W147" s="28" t="n"/>
    </row>
    <row r="148">
      <c r="A148" s="125" t="n">
        <v>142</v>
      </c>
      <c r="B148" s="41" t="n"/>
      <c r="C148" s="32" t="n"/>
      <c r="D148" s="41" t="n"/>
      <c r="E148" s="32" t="n"/>
      <c r="F148" s="32" t="n"/>
      <c r="G148" s="32" t="n"/>
      <c r="H148" s="32" t="n"/>
      <c r="I148" s="32" t="n"/>
      <c r="J148" s="32" t="n"/>
      <c r="K148" s="32" t="n"/>
      <c r="L148" s="32" t="n"/>
      <c r="M148" s="32" t="n"/>
      <c r="N148" s="41" t="n"/>
      <c r="O148" s="42" t="n"/>
      <c r="P148" s="42">
        <f>IF(O148&lt;&gt;"",O148*12,"")</f>
        <v/>
      </c>
      <c r="Q148" s="42" t="n"/>
      <c r="R148" s="32" t="n"/>
      <c r="S148" s="32" t="n"/>
      <c r="T148" s="32" t="n"/>
      <c r="U148" s="32" t="n"/>
      <c r="V148" s="32" t="n"/>
      <c r="W148" s="32" t="n"/>
    </row>
    <row r="149">
      <c r="A149" s="123" t="n">
        <v>143</v>
      </c>
      <c r="B149" s="39" t="n"/>
      <c r="C149" s="28" t="n"/>
      <c r="D149" s="39" t="n"/>
      <c r="E149" s="28" t="n"/>
      <c r="F149" s="28" t="n"/>
      <c r="G149" s="28" t="n"/>
      <c r="H149" s="28" t="n"/>
      <c r="I149" s="28" t="n"/>
      <c r="J149" s="28" t="n"/>
      <c r="K149" s="28" t="n"/>
      <c r="L149" s="28" t="n"/>
      <c r="M149" s="28" t="n"/>
      <c r="N149" s="39" t="n"/>
      <c r="O149" s="40" t="n"/>
      <c r="P149" s="40">
        <f>IF(O149&lt;&gt;"",O149*12,"")</f>
        <v/>
      </c>
      <c r="Q149" s="40" t="n"/>
      <c r="R149" s="28" t="n"/>
      <c r="S149" s="28" t="n"/>
      <c r="T149" s="28" t="n"/>
      <c r="U149" s="28" t="n"/>
      <c r="V149" s="28" t="n"/>
      <c r="W149" s="28" t="n"/>
    </row>
    <row r="150">
      <c r="A150" s="125" t="n">
        <v>144</v>
      </c>
      <c r="B150" s="41" t="n"/>
      <c r="C150" s="32" t="n"/>
      <c r="D150" s="41" t="n"/>
      <c r="E150" s="32" t="n"/>
      <c r="F150" s="32" t="n"/>
      <c r="G150" s="32" t="n"/>
      <c r="H150" s="32" t="n"/>
      <c r="I150" s="32" t="n"/>
      <c r="J150" s="32" t="n"/>
      <c r="K150" s="32" t="n"/>
      <c r="L150" s="32" t="n"/>
      <c r="M150" s="32" t="n"/>
      <c r="N150" s="41" t="n"/>
      <c r="O150" s="42" t="n"/>
      <c r="P150" s="42">
        <f>IF(O150&lt;&gt;"",O150*12,"")</f>
        <v/>
      </c>
      <c r="Q150" s="42" t="n"/>
      <c r="R150" s="32" t="n"/>
      <c r="S150" s="32" t="n"/>
      <c r="T150" s="32" t="n"/>
      <c r="U150" s="32" t="n"/>
      <c r="V150" s="32" t="n"/>
      <c r="W150" s="32" t="n"/>
    </row>
    <row r="151">
      <c r="A151" s="123" t="n">
        <v>145</v>
      </c>
      <c r="B151" s="39" t="n"/>
      <c r="C151" s="28" t="n"/>
      <c r="D151" s="39" t="n"/>
      <c r="E151" s="28" t="n"/>
      <c r="F151" s="28" t="n"/>
      <c r="G151" s="28" t="n"/>
      <c r="H151" s="28" t="n"/>
      <c r="I151" s="28" t="n"/>
      <c r="J151" s="28" t="n"/>
      <c r="K151" s="28" t="n"/>
      <c r="L151" s="28" t="n"/>
      <c r="M151" s="28" t="n"/>
      <c r="N151" s="39" t="n"/>
      <c r="O151" s="40" t="n"/>
      <c r="P151" s="40">
        <f>IF(O151&lt;&gt;"",O151*12,"")</f>
        <v/>
      </c>
      <c r="Q151" s="40" t="n"/>
      <c r="R151" s="28" t="n"/>
      <c r="S151" s="28" t="n"/>
      <c r="T151" s="28" t="n"/>
      <c r="U151" s="28" t="n"/>
      <c r="V151" s="28" t="n"/>
      <c r="W151" s="28" t="n"/>
    </row>
    <row r="152">
      <c r="A152" s="125" t="n">
        <v>146</v>
      </c>
      <c r="B152" s="41" t="n"/>
      <c r="C152" s="32" t="n"/>
      <c r="D152" s="41" t="n"/>
      <c r="E152" s="32" t="n"/>
      <c r="F152" s="32" t="n"/>
      <c r="G152" s="32" t="n"/>
      <c r="H152" s="32" t="n"/>
      <c r="I152" s="32" t="n"/>
      <c r="J152" s="32" t="n"/>
      <c r="K152" s="32" t="n"/>
      <c r="L152" s="32" t="n"/>
      <c r="M152" s="32" t="n"/>
      <c r="N152" s="41" t="n"/>
      <c r="O152" s="42" t="n"/>
      <c r="P152" s="42">
        <f>IF(O152&lt;&gt;"",O152*12,"")</f>
        <v/>
      </c>
      <c r="Q152" s="42" t="n"/>
      <c r="R152" s="32" t="n"/>
      <c r="S152" s="32" t="n"/>
      <c r="T152" s="32" t="n"/>
      <c r="U152" s="32" t="n"/>
      <c r="V152" s="32" t="n"/>
      <c r="W152" s="32" t="n"/>
    </row>
    <row r="153">
      <c r="A153" s="123" t="n">
        <v>147</v>
      </c>
      <c r="B153" s="39" t="n"/>
      <c r="C153" s="28" t="n"/>
      <c r="D153" s="39" t="n"/>
      <c r="E153" s="28" t="n"/>
      <c r="F153" s="28" t="n"/>
      <c r="G153" s="28" t="n"/>
      <c r="H153" s="28" t="n"/>
      <c r="I153" s="28" t="n"/>
      <c r="J153" s="28" t="n"/>
      <c r="K153" s="28" t="n"/>
      <c r="L153" s="28" t="n"/>
      <c r="M153" s="28" t="n"/>
      <c r="N153" s="39" t="n"/>
      <c r="O153" s="40" t="n"/>
      <c r="P153" s="40">
        <f>IF(O153&lt;&gt;"",O153*12,"")</f>
        <v/>
      </c>
      <c r="Q153" s="40" t="n"/>
      <c r="R153" s="28" t="n"/>
      <c r="S153" s="28" t="n"/>
      <c r="T153" s="28" t="n"/>
      <c r="U153" s="28" t="n"/>
      <c r="V153" s="28" t="n"/>
      <c r="W153" s="28" t="n"/>
    </row>
    <row r="154">
      <c r="A154" s="125" t="n">
        <v>148</v>
      </c>
      <c r="B154" s="41" t="n"/>
      <c r="C154" s="32" t="n"/>
      <c r="D154" s="41" t="n"/>
      <c r="E154" s="32" t="n"/>
      <c r="F154" s="32" t="n"/>
      <c r="G154" s="32" t="n"/>
      <c r="H154" s="32" t="n"/>
      <c r="I154" s="32" t="n"/>
      <c r="J154" s="32" t="n"/>
      <c r="K154" s="32" t="n"/>
      <c r="L154" s="32" t="n"/>
      <c r="M154" s="32" t="n"/>
      <c r="N154" s="41" t="n"/>
      <c r="O154" s="42" t="n"/>
      <c r="P154" s="42">
        <f>IF(O154&lt;&gt;"",O154*12,"")</f>
        <v/>
      </c>
      <c r="Q154" s="42" t="n"/>
      <c r="R154" s="32" t="n"/>
      <c r="S154" s="32" t="n"/>
      <c r="T154" s="32" t="n"/>
      <c r="U154" s="32" t="n"/>
      <c r="V154" s="32" t="n"/>
      <c r="W154" s="32" t="n"/>
    </row>
    <row r="155">
      <c r="A155" s="123" t="n">
        <v>149</v>
      </c>
      <c r="B155" s="39" t="n"/>
      <c r="C155" s="28" t="n"/>
      <c r="D155" s="39" t="n"/>
      <c r="E155" s="28" t="n"/>
      <c r="F155" s="28" t="n"/>
      <c r="G155" s="28" t="n"/>
      <c r="H155" s="28" t="n"/>
      <c r="I155" s="28" t="n"/>
      <c r="J155" s="28" t="n"/>
      <c r="K155" s="28" t="n"/>
      <c r="L155" s="28" t="n"/>
      <c r="M155" s="28" t="n"/>
      <c r="N155" s="39" t="n"/>
      <c r="O155" s="40" t="n"/>
      <c r="P155" s="40">
        <f>IF(O155&lt;&gt;"",O155*12,"")</f>
        <v/>
      </c>
      <c r="Q155" s="40" t="n"/>
      <c r="R155" s="28" t="n"/>
      <c r="S155" s="28" t="n"/>
      <c r="T155" s="28" t="n"/>
      <c r="U155" s="28" t="n"/>
      <c r="V155" s="28" t="n"/>
      <c r="W155" s="28" t="n"/>
    </row>
    <row r="156">
      <c r="A156" s="125" t="n">
        <v>150</v>
      </c>
      <c r="B156" s="41" t="n"/>
      <c r="C156" s="32" t="n"/>
      <c r="D156" s="41" t="n"/>
      <c r="E156" s="32" t="n"/>
      <c r="F156" s="32" t="n"/>
      <c r="G156" s="32" t="n"/>
      <c r="H156" s="32" t="n"/>
      <c r="I156" s="32" t="n"/>
      <c r="J156" s="32" t="n"/>
      <c r="K156" s="32" t="n"/>
      <c r="L156" s="32" t="n"/>
      <c r="M156" s="32" t="n"/>
      <c r="N156" s="41" t="n"/>
      <c r="O156" s="42" t="n"/>
      <c r="P156" s="42">
        <f>IF(O156&lt;&gt;"",O156*12,"")</f>
        <v/>
      </c>
      <c r="Q156" s="42" t="n"/>
      <c r="R156" s="32" t="n"/>
      <c r="S156" s="32" t="n"/>
      <c r="T156" s="32" t="n"/>
      <c r="U156" s="32" t="n"/>
      <c r="V156" s="32" t="n"/>
      <c r="W156" s="32" t="n"/>
    </row>
    <row r="157">
      <c r="A157" s="123" t="n">
        <v>151</v>
      </c>
      <c r="B157" s="39" t="n"/>
      <c r="C157" s="28" t="n"/>
      <c r="D157" s="39" t="n"/>
      <c r="E157" s="28" t="n"/>
      <c r="F157" s="28" t="n"/>
      <c r="G157" s="28" t="n"/>
      <c r="H157" s="28" t="n"/>
      <c r="I157" s="28" t="n"/>
      <c r="J157" s="28" t="n"/>
      <c r="K157" s="28" t="n"/>
      <c r="L157" s="28" t="n"/>
      <c r="M157" s="28" t="n"/>
      <c r="N157" s="39" t="n"/>
      <c r="O157" s="40" t="n"/>
      <c r="P157" s="40">
        <f>IF(O157&lt;&gt;"",O157*12,"")</f>
        <v/>
      </c>
      <c r="Q157" s="40" t="n"/>
      <c r="R157" s="28" t="n"/>
      <c r="S157" s="28" t="n"/>
      <c r="T157" s="28" t="n"/>
      <c r="U157" s="28" t="n"/>
      <c r="V157" s="28" t="n"/>
      <c r="W157" s="28" t="n"/>
    </row>
    <row r="158">
      <c r="A158" s="125" t="n">
        <v>152</v>
      </c>
      <c r="B158" s="41" t="n"/>
      <c r="C158" s="32" t="n"/>
      <c r="D158" s="41" t="n"/>
      <c r="E158" s="32" t="n"/>
      <c r="F158" s="32" t="n"/>
      <c r="G158" s="32" t="n"/>
      <c r="H158" s="32" t="n"/>
      <c r="I158" s="32" t="n"/>
      <c r="J158" s="32" t="n"/>
      <c r="K158" s="32" t="n"/>
      <c r="L158" s="32" t="n"/>
      <c r="M158" s="32" t="n"/>
      <c r="N158" s="41" t="n"/>
      <c r="O158" s="42" t="n"/>
      <c r="P158" s="42">
        <f>IF(O158&lt;&gt;"",O158*12,"")</f>
        <v/>
      </c>
      <c r="Q158" s="42" t="n"/>
      <c r="R158" s="32" t="n"/>
      <c r="S158" s="32" t="n"/>
      <c r="T158" s="32" t="n"/>
      <c r="U158" s="32" t="n"/>
      <c r="V158" s="32" t="n"/>
      <c r="W158" s="32" t="n"/>
    </row>
    <row r="159">
      <c r="A159" s="123" t="n">
        <v>153</v>
      </c>
      <c r="B159" s="39" t="n"/>
      <c r="C159" s="28" t="n"/>
      <c r="D159" s="39" t="n"/>
      <c r="E159" s="28" t="n"/>
      <c r="F159" s="28" t="n"/>
      <c r="G159" s="28" t="n"/>
      <c r="H159" s="28" t="n"/>
      <c r="I159" s="28" t="n"/>
      <c r="J159" s="28" t="n"/>
      <c r="K159" s="28" t="n"/>
      <c r="L159" s="28" t="n"/>
      <c r="M159" s="28" t="n"/>
      <c r="N159" s="39" t="n"/>
      <c r="O159" s="40" t="n"/>
      <c r="P159" s="40">
        <f>IF(O159&lt;&gt;"",O159*12,"")</f>
        <v/>
      </c>
      <c r="Q159" s="40" t="n"/>
      <c r="R159" s="28" t="n"/>
      <c r="S159" s="28" t="n"/>
      <c r="T159" s="28" t="n"/>
      <c r="U159" s="28" t="n"/>
      <c r="V159" s="28" t="n"/>
      <c r="W159" s="28" t="n"/>
    </row>
    <row r="160">
      <c r="A160" s="125" t="n">
        <v>154</v>
      </c>
      <c r="B160" s="41" t="n"/>
      <c r="C160" s="32" t="n"/>
      <c r="D160" s="41" t="n"/>
      <c r="E160" s="32" t="n"/>
      <c r="F160" s="32" t="n"/>
      <c r="G160" s="32" t="n"/>
      <c r="H160" s="32" t="n"/>
      <c r="I160" s="32" t="n"/>
      <c r="J160" s="32" t="n"/>
      <c r="K160" s="32" t="n"/>
      <c r="L160" s="32" t="n"/>
      <c r="M160" s="32" t="n"/>
      <c r="N160" s="41" t="n"/>
      <c r="O160" s="42" t="n"/>
      <c r="P160" s="42">
        <f>IF(O160&lt;&gt;"",O160*12,"")</f>
        <v/>
      </c>
      <c r="Q160" s="42" t="n"/>
      <c r="R160" s="32" t="n"/>
      <c r="S160" s="32" t="n"/>
      <c r="T160" s="32" t="n"/>
      <c r="U160" s="32" t="n"/>
      <c r="V160" s="32" t="n"/>
      <c r="W160" s="32" t="n"/>
    </row>
    <row r="161">
      <c r="A161" s="123" t="n">
        <v>155</v>
      </c>
      <c r="B161" s="39" t="n"/>
      <c r="C161" s="28" t="n"/>
      <c r="D161" s="39" t="n"/>
      <c r="E161" s="28" t="n"/>
      <c r="F161" s="28" t="n"/>
      <c r="G161" s="28" t="n"/>
      <c r="H161" s="28" t="n"/>
      <c r="I161" s="28" t="n"/>
      <c r="J161" s="28" t="n"/>
      <c r="K161" s="28" t="n"/>
      <c r="L161" s="28" t="n"/>
      <c r="M161" s="28" t="n"/>
      <c r="N161" s="39" t="n"/>
      <c r="O161" s="40" t="n"/>
      <c r="P161" s="40">
        <f>IF(O161&lt;&gt;"",O161*12,"")</f>
        <v/>
      </c>
      <c r="Q161" s="40" t="n"/>
      <c r="R161" s="28" t="n"/>
      <c r="S161" s="28" t="n"/>
      <c r="T161" s="28" t="n"/>
      <c r="U161" s="28" t="n"/>
      <c r="V161" s="28" t="n"/>
      <c r="W161" s="28" t="n"/>
    </row>
    <row r="162">
      <c r="A162" s="125" t="n">
        <v>156</v>
      </c>
      <c r="B162" s="41" t="n"/>
      <c r="C162" s="32" t="n"/>
      <c r="D162" s="41" t="n"/>
      <c r="E162" s="32" t="n"/>
      <c r="F162" s="32" t="n"/>
      <c r="G162" s="32" t="n"/>
      <c r="H162" s="32" t="n"/>
      <c r="I162" s="32" t="n"/>
      <c r="J162" s="32" t="n"/>
      <c r="K162" s="32" t="n"/>
      <c r="L162" s="32" t="n"/>
      <c r="M162" s="32" t="n"/>
      <c r="N162" s="41" t="n"/>
      <c r="O162" s="42" t="n"/>
      <c r="P162" s="42">
        <f>IF(O162&lt;&gt;"",O162*12,"")</f>
        <v/>
      </c>
      <c r="Q162" s="42" t="n"/>
      <c r="R162" s="32" t="n"/>
      <c r="S162" s="32" t="n"/>
      <c r="T162" s="32" t="n"/>
      <c r="U162" s="32" t="n"/>
      <c r="V162" s="32" t="n"/>
      <c r="W162" s="32" t="n"/>
    </row>
    <row r="163">
      <c r="A163" s="123" t="n">
        <v>157</v>
      </c>
      <c r="B163" s="39" t="n"/>
      <c r="C163" s="28" t="n"/>
      <c r="D163" s="39" t="n"/>
      <c r="E163" s="28" t="n"/>
      <c r="F163" s="28" t="n"/>
      <c r="G163" s="28" t="n"/>
      <c r="H163" s="28" t="n"/>
      <c r="I163" s="28" t="n"/>
      <c r="J163" s="28" t="n"/>
      <c r="K163" s="28" t="n"/>
      <c r="L163" s="28" t="n"/>
      <c r="M163" s="28" t="n"/>
      <c r="N163" s="39" t="n"/>
      <c r="O163" s="40" t="n"/>
      <c r="P163" s="40">
        <f>IF(O163&lt;&gt;"",O163*12,"")</f>
        <v/>
      </c>
      <c r="Q163" s="40" t="n"/>
      <c r="R163" s="28" t="n"/>
      <c r="S163" s="28" t="n"/>
      <c r="T163" s="28" t="n"/>
      <c r="U163" s="28" t="n"/>
      <c r="V163" s="28" t="n"/>
      <c r="W163" s="28" t="n"/>
    </row>
    <row r="164">
      <c r="A164" s="125" t="n">
        <v>158</v>
      </c>
      <c r="B164" s="41" t="n"/>
      <c r="C164" s="32" t="n"/>
      <c r="D164" s="41" t="n"/>
      <c r="E164" s="32" t="n"/>
      <c r="F164" s="32" t="n"/>
      <c r="G164" s="32" t="n"/>
      <c r="H164" s="32" t="n"/>
      <c r="I164" s="32" t="n"/>
      <c r="J164" s="32" t="n"/>
      <c r="K164" s="32" t="n"/>
      <c r="L164" s="32" t="n"/>
      <c r="M164" s="32" t="n"/>
      <c r="N164" s="41" t="n"/>
      <c r="O164" s="42" t="n"/>
      <c r="P164" s="42">
        <f>IF(O164&lt;&gt;"",O164*12,"")</f>
        <v/>
      </c>
      <c r="Q164" s="42" t="n"/>
      <c r="R164" s="32" t="n"/>
      <c r="S164" s="32" t="n"/>
      <c r="T164" s="32" t="n"/>
      <c r="U164" s="32" t="n"/>
      <c r="V164" s="32" t="n"/>
      <c r="W164" s="32" t="n"/>
    </row>
    <row r="165">
      <c r="A165" s="123" t="n">
        <v>159</v>
      </c>
      <c r="B165" s="39" t="n"/>
      <c r="C165" s="28" t="n"/>
      <c r="D165" s="39" t="n"/>
      <c r="E165" s="28" t="n"/>
      <c r="F165" s="28" t="n"/>
      <c r="G165" s="28" t="n"/>
      <c r="H165" s="28" t="n"/>
      <c r="I165" s="28" t="n"/>
      <c r="J165" s="28" t="n"/>
      <c r="K165" s="28" t="n"/>
      <c r="L165" s="28" t="n"/>
      <c r="M165" s="28" t="n"/>
      <c r="N165" s="39" t="n"/>
      <c r="O165" s="40" t="n"/>
      <c r="P165" s="40">
        <f>IF(O165&lt;&gt;"",O165*12,"")</f>
        <v/>
      </c>
      <c r="Q165" s="40" t="n"/>
      <c r="R165" s="28" t="n"/>
      <c r="S165" s="28" t="n"/>
      <c r="T165" s="28" t="n"/>
      <c r="U165" s="28" t="n"/>
      <c r="V165" s="28" t="n"/>
      <c r="W165" s="28" t="n"/>
    </row>
    <row r="166">
      <c r="A166" s="125" t="n">
        <v>160</v>
      </c>
      <c r="B166" s="41" t="n"/>
      <c r="C166" s="32" t="n"/>
      <c r="D166" s="41" t="n"/>
      <c r="E166" s="32" t="n"/>
      <c r="F166" s="32" t="n"/>
      <c r="G166" s="32" t="n"/>
      <c r="H166" s="32" t="n"/>
      <c r="I166" s="32" t="n"/>
      <c r="J166" s="32" t="n"/>
      <c r="K166" s="32" t="n"/>
      <c r="L166" s="32" t="n"/>
      <c r="M166" s="32" t="n"/>
      <c r="N166" s="41" t="n"/>
      <c r="O166" s="42" t="n"/>
      <c r="P166" s="42">
        <f>IF(O166&lt;&gt;"",O166*12,"")</f>
        <v/>
      </c>
      <c r="Q166" s="42" t="n"/>
      <c r="R166" s="32" t="n"/>
      <c r="S166" s="32" t="n"/>
      <c r="T166" s="32" t="n"/>
      <c r="U166" s="32" t="n"/>
      <c r="V166" s="32" t="n"/>
      <c r="W166" s="32" t="n"/>
    </row>
    <row r="167">
      <c r="A167" s="123" t="n">
        <v>161</v>
      </c>
      <c r="B167" s="39" t="n"/>
      <c r="C167" s="28" t="n"/>
      <c r="D167" s="39" t="n"/>
      <c r="E167" s="28" t="n"/>
      <c r="F167" s="28" t="n"/>
      <c r="G167" s="28" t="n"/>
      <c r="H167" s="28" t="n"/>
      <c r="I167" s="28" t="n"/>
      <c r="J167" s="28" t="n"/>
      <c r="K167" s="28" t="n"/>
      <c r="L167" s="28" t="n"/>
      <c r="M167" s="28" t="n"/>
      <c r="N167" s="39" t="n"/>
      <c r="O167" s="40" t="n"/>
      <c r="P167" s="40">
        <f>IF(O167&lt;&gt;"",O167*12,"")</f>
        <v/>
      </c>
      <c r="Q167" s="40" t="n"/>
      <c r="R167" s="28" t="n"/>
      <c r="S167" s="28" t="n"/>
      <c r="T167" s="28" t="n"/>
      <c r="U167" s="28" t="n"/>
      <c r="V167" s="28" t="n"/>
      <c r="W167" s="28" t="n"/>
    </row>
    <row r="168">
      <c r="A168" s="125" t="n">
        <v>162</v>
      </c>
      <c r="B168" s="41" t="n"/>
      <c r="C168" s="32" t="n"/>
      <c r="D168" s="41" t="n"/>
      <c r="E168" s="32" t="n"/>
      <c r="F168" s="32" t="n"/>
      <c r="G168" s="32" t="n"/>
      <c r="H168" s="32" t="n"/>
      <c r="I168" s="32" t="n"/>
      <c r="J168" s="32" t="n"/>
      <c r="K168" s="32" t="n"/>
      <c r="L168" s="32" t="n"/>
      <c r="M168" s="32" t="n"/>
      <c r="N168" s="41" t="n"/>
      <c r="O168" s="42" t="n"/>
      <c r="P168" s="42">
        <f>IF(O168&lt;&gt;"",O168*12,"")</f>
        <v/>
      </c>
      <c r="Q168" s="42" t="n"/>
      <c r="R168" s="32" t="n"/>
      <c r="S168" s="32" t="n"/>
      <c r="T168" s="32" t="n"/>
      <c r="U168" s="32" t="n"/>
      <c r="V168" s="32" t="n"/>
      <c r="W168" s="32" t="n"/>
    </row>
    <row r="169">
      <c r="A169" s="123" t="n">
        <v>163</v>
      </c>
      <c r="B169" s="39" t="n"/>
      <c r="C169" s="28" t="n"/>
      <c r="D169" s="39" t="n"/>
      <c r="E169" s="28" t="n"/>
      <c r="F169" s="28" t="n"/>
      <c r="G169" s="28" t="n"/>
      <c r="H169" s="28" t="n"/>
      <c r="I169" s="28" t="n"/>
      <c r="J169" s="28" t="n"/>
      <c r="K169" s="28" t="n"/>
      <c r="L169" s="28" t="n"/>
      <c r="M169" s="28" t="n"/>
      <c r="N169" s="39" t="n"/>
      <c r="O169" s="40" t="n"/>
      <c r="P169" s="40">
        <f>IF(O169&lt;&gt;"",O169*12,"")</f>
        <v/>
      </c>
      <c r="Q169" s="40" t="n"/>
      <c r="R169" s="28" t="n"/>
      <c r="S169" s="28" t="n"/>
      <c r="T169" s="28" t="n"/>
      <c r="U169" s="28" t="n"/>
      <c r="V169" s="28" t="n"/>
      <c r="W169" s="28" t="n"/>
    </row>
    <row r="170">
      <c r="A170" s="125" t="n">
        <v>164</v>
      </c>
      <c r="B170" s="41" t="n"/>
      <c r="C170" s="32" t="n"/>
      <c r="D170" s="41" t="n"/>
      <c r="E170" s="32" t="n"/>
      <c r="F170" s="32" t="n"/>
      <c r="G170" s="32" t="n"/>
      <c r="H170" s="32" t="n"/>
      <c r="I170" s="32" t="n"/>
      <c r="J170" s="32" t="n"/>
      <c r="K170" s="32" t="n"/>
      <c r="L170" s="32" t="n"/>
      <c r="M170" s="32" t="n"/>
      <c r="N170" s="41" t="n"/>
      <c r="O170" s="42" t="n"/>
      <c r="P170" s="42">
        <f>IF(O170&lt;&gt;"",O170*12,"")</f>
        <v/>
      </c>
      <c r="Q170" s="42" t="n"/>
      <c r="R170" s="32" t="n"/>
      <c r="S170" s="32" t="n"/>
      <c r="T170" s="32" t="n"/>
      <c r="U170" s="32" t="n"/>
      <c r="V170" s="32" t="n"/>
      <c r="W170" s="32" t="n"/>
    </row>
    <row r="171">
      <c r="A171" s="123" t="n">
        <v>165</v>
      </c>
      <c r="B171" s="39" t="n"/>
      <c r="C171" s="28" t="n"/>
      <c r="D171" s="39" t="n"/>
      <c r="E171" s="28" t="n"/>
      <c r="F171" s="28" t="n"/>
      <c r="G171" s="28" t="n"/>
      <c r="H171" s="28" t="n"/>
      <c r="I171" s="28" t="n"/>
      <c r="J171" s="28" t="n"/>
      <c r="K171" s="28" t="n"/>
      <c r="L171" s="28" t="n"/>
      <c r="M171" s="28" t="n"/>
      <c r="N171" s="39" t="n"/>
      <c r="O171" s="40" t="n"/>
      <c r="P171" s="40">
        <f>IF(O171&lt;&gt;"",O171*12,"")</f>
        <v/>
      </c>
      <c r="Q171" s="40" t="n"/>
      <c r="R171" s="28" t="n"/>
      <c r="S171" s="28" t="n"/>
      <c r="T171" s="28" t="n"/>
      <c r="U171" s="28" t="n"/>
      <c r="V171" s="28" t="n"/>
      <c r="W171" s="28" t="n"/>
    </row>
    <row r="172">
      <c r="A172" s="125" t="n">
        <v>166</v>
      </c>
      <c r="B172" s="41" t="n"/>
      <c r="C172" s="32" t="n"/>
      <c r="D172" s="41" t="n"/>
      <c r="E172" s="32" t="n"/>
      <c r="F172" s="32" t="n"/>
      <c r="G172" s="32" t="n"/>
      <c r="H172" s="32" t="n"/>
      <c r="I172" s="32" t="n"/>
      <c r="J172" s="32" t="n"/>
      <c r="K172" s="32" t="n"/>
      <c r="L172" s="32" t="n"/>
      <c r="M172" s="32" t="n"/>
      <c r="N172" s="41" t="n"/>
      <c r="O172" s="42" t="n"/>
      <c r="P172" s="42">
        <f>IF(O172&lt;&gt;"",O172*12,"")</f>
        <v/>
      </c>
      <c r="Q172" s="42" t="n"/>
      <c r="R172" s="32" t="n"/>
      <c r="S172" s="32" t="n"/>
      <c r="T172" s="32" t="n"/>
      <c r="U172" s="32" t="n"/>
      <c r="V172" s="32" t="n"/>
      <c r="W172" s="32" t="n"/>
    </row>
    <row r="173">
      <c r="A173" s="123" t="n">
        <v>167</v>
      </c>
      <c r="B173" s="39" t="n"/>
      <c r="C173" s="28" t="n"/>
      <c r="D173" s="39" t="n"/>
      <c r="E173" s="28" t="n"/>
      <c r="F173" s="28" t="n"/>
      <c r="G173" s="28" t="n"/>
      <c r="H173" s="28" t="n"/>
      <c r="I173" s="28" t="n"/>
      <c r="J173" s="28" t="n"/>
      <c r="K173" s="28" t="n"/>
      <c r="L173" s="28" t="n"/>
      <c r="M173" s="28" t="n"/>
      <c r="N173" s="39" t="n"/>
      <c r="O173" s="40" t="n"/>
      <c r="P173" s="40">
        <f>IF(O173&lt;&gt;"",O173*12,"")</f>
        <v/>
      </c>
      <c r="Q173" s="40" t="n"/>
      <c r="R173" s="28" t="n"/>
      <c r="S173" s="28" t="n"/>
      <c r="T173" s="28" t="n"/>
      <c r="U173" s="28" t="n"/>
      <c r="V173" s="28" t="n"/>
      <c r="W173" s="28" t="n"/>
    </row>
    <row r="174">
      <c r="A174" s="125" t="n">
        <v>168</v>
      </c>
      <c r="B174" s="41" t="n"/>
      <c r="C174" s="32" t="n"/>
      <c r="D174" s="41" t="n"/>
      <c r="E174" s="32" t="n"/>
      <c r="F174" s="32" t="n"/>
      <c r="G174" s="32" t="n"/>
      <c r="H174" s="32" t="n"/>
      <c r="I174" s="32" t="n"/>
      <c r="J174" s="32" t="n"/>
      <c r="K174" s="32" t="n"/>
      <c r="L174" s="32" t="n"/>
      <c r="M174" s="32" t="n"/>
      <c r="N174" s="41" t="n"/>
      <c r="O174" s="42" t="n"/>
      <c r="P174" s="42">
        <f>IF(O174&lt;&gt;"",O174*12,"")</f>
        <v/>
      </c>
      <c r="Q174" s="42" t="n"/>
      <c r="R174" s="32" t="n"/>
      <c r="S174" s="32" t="n"/>
      <c r="T174" s="32" t="n"/>
      <c r="U174" s="32" t="n"/>
      <c r="V174" s="32" t="n"/>
      <c r="W174" s="32" t="n"/>
    </row>
    <row r="175">
      <c r="A175" s="123" t="n">
        <v>169</v>
      </c>
      <c r="B175" s="39" t="n"/>
      <c r="C175" s="28" t="n"/>
      <c r="D175" s="39" t="n"/>
      <c r="E175" s="28" t="n"/>
      <c r="F175" s="28" t="n"/>
      <c r="G175" s="28" t="n"/>
      <c r="H175" s="28" t="n"/>
      <c r="I175" s="28" t="n"/>
      <c r="J175" s="28" t="n"/>
      <c r="K175" s="28" t="n"/>
      <c r="L175" s="28" t="n"/>
      <c r="M175" s="28" t="n"/>
      <c r="N175" s="39" t="n"/>
      <c r="O175" s="40" t="n"/>
      <c r="P175" s="40">
        <f>IF(O175&lt;&gt;"",O175*12,"")</f>
        <v/>
      </c>
      <c r="Q175" s="40" t="n"/>
      <c r="R175" s="28" t="n"/>
      <c r="S175" s="28" t="n"/>
      <c r="T175" s="28" t="n"/>
      <c r="U175" s="28" t="n"/>
      <c r="V175" s="28" t="n"/>
      <c r="W175" s="28" t="n"/>
    </row>
    <row r="176">
      <c r="A176" s="125" t="n">
        <v>170</v>
      </c>
      <c r="B176" s="41" t="n"/>
      <c r="C176" s="32" t="n"/>
      <c r="D176" s="41" t="n"/>
      <c r="E176" s="32" t="n"/>
      <c r="F176" s="32" t="n"/>
      <c r="G176" s="32" t="n"/>
      <c r="H176" s="32" t="n"/>
      <c r="I176" s="32" t="n"/>
      <c r="J176" s="32" t="n"/>
      <c r="K176" s="32" t="n"/>
      <c r="L176" s="32" t="n"/>
      <c r="M176" s="32" t="n"/>
      <c r="N176" s="41" t="n"/>
      <c r="O176" s="42" t="n"/>
      <c r="P176" s="42">
        <f>IF(O176&lt;&gt;"",O176*12,"")</f>
        <v/>
      </c>
      <c r="Q176" s="42" t="n"/>
      <c r="R176" s="32" t="n"/>
      <c r="S176" s="32" t="n"/>
      <c r="T176" s="32" t="n"/>
      <c r="U176" s="32" t="n"/>
      <c r="V176" s="32" t="n"/>
      <c r="W176" s="32" t="n"/>
    </row>
    <row r="177">
      <c r="A177" s="123" t="n">
        <v>171</v>
      </c>
      <c r="B177" s="39" t="n"/>
      <c r="C177" s="28" t="n"/>
      <c r="D177" s="39" t="n"/>
      <c r="E177" s="28" t="n"/>
      <c r="F177" s="28" t="n"/>
      <c r="G177" s="28" t="n"/>
      <c r="H177" s="28" t="n"/>
      <c r="I177" s="28" t="n"/>
      <c r="J177" s="28" t="n"/>
      <c r="K177" s="28" t="n"/>
      <c r="L177" s="28" t="n"/>
      <c r="M177" s="28" t="n"/>
      <c r="N177" s="39" t="n"/>
      <c r="O177" s="40" t="n"/>
      <c r="P177" s="40">
        <f>IF(O177&lt;&gt;"",O177*12,"")</f>
        <v/>
      </c>
      <c r="Q177" s="40" t="n"/>
      <c r="R177" s="28" t="n"/>
      <c r="S177" s="28" t="n"/>
      <c r="T177" s="28" t="n"/>
      <c r="U177" s="28" t="n"/>
      <c r="V177" s="28" t="n"/>
      <c r="W177" s="28" t="n"/>
    </row>
    <row r="178">
      <c r="A178" s="125" t="n">
        <v>172</v>
      </c>
      <c r="B178" s="41" t="n"/>
      <c r="C178" s="32" t="n"/>
      <c r="D178" s="41" t="n"/>
      <c r="E178" s="32" t="n"/>
      <c r="F178" s="32" t="n"/>
      <c r="G178" s="32" t="n"/>
      <c r="H178" s="32" t="n"/>
      <c r="I178" s="32" t="n"/>
      <c r="J178" s="32" t="n"/>
      <c r="K178" s="32" t="n"/>
      <c r="L178" s="32" t="n"/>
      <c r="M178" s="32" t="n"/>
      <c r="N178" s="41" t="n"/>
      <c r="O178" s="42" t="n"/>
      <c r="P178" s="42">
        <f>IF(O178&lt;&gt;"",O178*12,"")</f>
        <v/>
      </c>
      <c r="Q178" s="42" t="n"/>
      <c r="R178" s="32" t="n"/>
      <c r="S178" s="32" t="n"/>
      <c r="T178" s="32" t="n"/>
      <c r="U178" s="32" t="n"/>
      <c r="V178" s="32" t="n"/>
      <c r="W178" s="32" t="n"/>
    </row>
    <row r="179">
      <c r="A179" s="123" t="n">
        <v>173</v>
      </c>
      <c r="B179" s="39" t="n"/>
      <c r="C179" s="28" t="n"/>
      <c r="D179" s="39" t="n"/>
      <c r="E179" s="28" t="n"/>
      <c r="F179" s="28" t="n"/>
      <c r="G179" s="28" t="n"/>
      <c r="H179" s="28" t="n"/>
      <c r="I179" s="28" t="n"/>
      <c r="J179" s="28" t="n"/>
      <c r="K179" s="28" t="n"/>
      <c r="L179" s="28" t="n"/>
      <c r="M179" s="28" t="n"/>
      <c r="N179" s="39" t="n"/>
      <c r="O179" s="40" t="n"/>
      <c r="P179" s="40">
        <f>IF(O179&lt;&gt;"",O179*12,"")</f>
        <v/>
      </c>
      <c r="Q179" s="40" t="n"/>
      <c r="R179" s="28" t="n"/>
      <c r="S179" s="28" t="n"/>
      <c r="T179" s="28" t="n"/>
      <c r="U179" s="28" t="n"/>
      <c r="V179" s="28" t="n"/>
      <c r="W179" s="28" t="n"/>
    </row>
    <row r="180">
      <c r="A180" s="125" t="n">
        <v>174</v>
      </c>
      <c r="B180" s="41" t="n"/>
      <c r="C180" s="32" t="n"/>
      <c r="D180" s="41" t="n"/>
      <c r="E180" s="32" t="n"/>
      <c r="F180" s="32" t="n"/>
      <c r="G180" s="32" t="n"/>
      <c r="H180" s="32" t="n"/>
      <c r="I180" s="32" t="n"/>
      <c r="J180" s="32" t="n"/>
      <c r="K180" s="32" t="n"/>
      <c r="L180" s="32" t="n"/>
      <c r="M180" s="32" t="n"/>
      <c r="N180" s="41" t="n"/>
      <c r="O180" s="42" t="n"/>
      <c r="P180" s="42">
        <f>IF(O180&lt;&gt;"",O180*12,"")</f>
        <v/>
      </c>
      <c r="Q180" s="42" t="n"/>
      <c r="R180" s="32" t="n"/>
      <c r="S180" s="32" t="n"/>
      <c r="T180" s="32" t="n"/>
      <c r="U180" s="32" t="n"/>
      <c r="V180" s="32" t="n"/>
      <c r="W180" s="32" t="n"/>
    </row>
    <row r="181">
      <c r="A181" s="123" t="n">
        <v>175</v>
      </c>
      <c r="B181" s="39" t="n"/>
      <c r="C181" s="28" t="n"/>
      <c r="D181" s="39" t="n"/>
      <c r="E181" s="28" t="n"/>
      <c r="F181" s="28" t="n"/>
      <c r="G181" s="28" t="n"/>
      <c r="H181" s="28" t="n"/>
      <c r="I181" s="28" t="n"/>
      <c r="J181" s="28" t="n"/>
      <c r="K181" s="28" t="n"/>
      <c r="L181" s="28" t="n"/>
      <c r="M181" s="28" t="n"/>
      <c r="N181" s="39" t="n"/>
      <c r="O181" s="40" t="n"/>
      <c r="P181" s="40">
        <f>IF(O181&lt;&gt;"",O181*12,"")</f>
        <v/>
      </c>
      <c r="Q181" s="40" t="n"/>
      <c r="R181" s="28" t="n"/>
      <c r="S181" s="28" t="n"/>
      <c r="T181" s="28" t="n"/>
      <c r="U181" s="28" t="n"/>
      <c r="V181" s="28" t="n"/>
      <c r="W181" s="28" t="n"/>
    </row>
    <row r="182">
      <c r="A182" s="125" t="n">
        <v>176</v>
      </c>
      <c r="B182" s="41" t="n"/>
      <c r="C182" s="32" t="n"/>
      <c r="D182" s="41" t="n"/>
      <c r="E182" s="32" t="n"/>
      <c r="F182" s="32" t="n"/>
      <c r="G182" s="32" t="n"/>
      <c r="H182" s="32" t="n"/>
      <c r="I182" s="32" t="n"/>
      <c r="J182" s="32" t="n"/>
      <c r="K182" s="32" t="n"/>
      <c r="L182" s="32" t="n"/>
      <c r="M182" s="32" t="n"/>
      <c r="N182" s="41" t="n"/>
      <c r="O182" s="42" t="n"/>
      <c r="P182" s="42">
        <f>IF(O182&lt;&gt;"",O182*12,"")</f>
        <v/>
      </c>
      <c r="Q182" s="42" t="n"/>
      <c r="R182" s="32" t="n"/>
      <c r="S182" s="32" t="n"/>
      <c r="T182" s="32" t="n"/>
      <c r="U182" s="32" t="n"/>
      <c r="V182" s="32" t="n"/>
      <c r="W182" s="32" t="n"/>
    </row>
    <row r="183">
      <c r="A183" s="123" t="n">
        <v>177</v>
      </c>
      <c r="B183" s="39" t="n"/>
      <c r="C183" s="28" t="n"/>
      <c r="D183" s="39" t="n"/>
      <c r="E183" s="28" t="n"/>
      <c r="F183" s="28" t="n"/>
      <c r="G183" s="28" t="n"/>
      <c r="H183" s="28" t="n"/>
      <c r="I183" s="28" t="n"/>
      <c r="J183" s="28" t="n"/>
      <c r="K183" s="28" t="n"/>
      <c r="L183" s="28" t="n"/>
      <c r="M183" s="28" t="n"/>
      <c r="N183" s="39" t="n"/>
      <c r="O183" s="40" t="n"/>
      <c r="P183" s="40">
        <f>IF(O183&lt;&gt;"",O183*12,"")</f>
        <v/>
      </c>
      <c r="Q183" s="40" t="n"/>
      <c r="R183" s="28" t="n"/>
      <c r="S183" s="28" t="n"/>
      <c r="T183" s="28" t="n"/>
      <c r="U183" s="28" t="n"/>
      <c r="V183" s="28" t="n"/>
      <c r="W183" s="28" t="n"/>
    </row>
    <row r="184">
      <c r="A184" s="125" t="n">
        <v>178</v>
      </c>
      <c r="B184" s="41" t="n"/>
      <c r="C184" s="32" t="n"/>
      <c r="D184" s="41" t="n"/>
      <c r="E184" s="32" t="n"/>
      <c r="F184" s="32" t="n"/>
      <c r="G184" s="32" t="n"/>
      <c r="H184" s="32" t="n"/>
      <c r="I184" s="32" t="n"/>
      <c r="J184" s="32" t="n"/>
      <c r="K184" s="32" t="n"/>
      <c r="L184" s="32" t="n"/>
      <c r="M184" s="32" t="n"/>
      <c r="N184" s="41" t="n"/>
      <c r="O184" s="42" t="n"/>
      <c r="P184" s="42">
        <f>IF(O184&lt;&gt;"",O184*12,"")</f>
        <v/>
      </c>
      <c r="Q184" s="42" t="n"/>
      <c r="R184" s="32" t="n"/>
      <c r="S184" s="32" t="n"/>
      <c r="T184" s="32" t="n"/>
      <c r="U184" s="32" t="n"/>
      <c r="V184" s="32" t="n"/>
      <c r="W184" s="32" t="n"/>
    </row>
    <row r="185">
      <c r="A185" s="123" t="n">
        <v>179</v>
      </c>
      <c r="B185" s="39" t="n"/>
      <c r="C185" s="28" t="n"/>
      <c r="D185" s="39" t="n"/>
      <c r="E185" s="28" t="n"/>
      <c r="F185" s="28" t="n"/>
      <c r="G185" s="28" t="n"/>
      <c r="H185" s="28" t="n"/>
      <c r="I185" s="28" t="n"/>
      <c r="J185" s="28" t="n"/>
      <c r="K185" s="28" t="n"/>
      <c r="L185" s="28" t="n"/>
      <c r="M185" s="28" t="n"/>
      <c r="N185" s="39" t="n"/>
      <c r="O185" s="40" t="n"/>
      <c r="P185" s="40">
        <f>IF(O185&lt;&gt;"",O185*12,"")</f>
        <v/>
      </c>
      <c r="Q185" s="40" t="n"/>
      <c r="R185" s="28" t="n"/>
      <c r="S185" s="28" t="n"/>
      <c r="T185" s="28" t="n"/>
      <c r="U185" s="28" t="n"/>
      <c r="V185" s="28" t="n"/>
      <c r="W185" s="28" t="n"/>
    </row>
    <row r="186">
      <c r="A186" s="125" t="n">
        <v>180</v>
      </c>
      <c r="B186" s="41" t="n"/>
      <c r="C186" s="32" t="n"/>
      <c r="D186" s="41" t="n"/>
      <c r="E186" s="32" t="n"/>
      <c r="F186" s="32" t="n"/>
      <c r="G186" s="32" t="n"/>
      <c r="H186" s="32" t="n"/>
      <c r="I186" s="32" t="n"/>
      <c r="J186" s="32" t="n"/>
      <c r="K186" s="32" t="n"/>
      <c r="L186" s="32" t="n"/>
      <c r="M186" s="32" t="n"/>
      <c r="N186" s="41" t="n"/>
      <c r="O186" s="42" t="n"/>
      <c r="P186" s="42">
        <f>IF(O186&lt;&gt;"",O186*12,"")</f>
        <v/>
      </c>
      <c r="Q186" s="42" t="n"/>
      <c r="R186" s="32" t="n"/>
      <c r="S186" s="32" t="n"/>
      <c r="T186" s="32" t="n"/>
      <c r="U186" s="32" t="n"/>
      <c r="V186" s="32" t="n"/>
      <c r="W186" s="32" t="n"/>
    </row>
    <row r="187">
      <c r="A187" s="123" t="n">
        <v>181</v>
      </c>
      <c r="B187" s="39" t="n"/>
      <c r="C187" s="28" t="n"/>
      <c r="D187" s="39" t="n"/>
      <c r="E187" s="28" t="n"/>
      <c r="F187" s="28" t="n"/>
      <c r="G187" s="28" t="n"/>
      <c r="H187" s="28" t="n"/>
      <c r="I187" s="28" t="n"/>
      <c r="J187" s="28" t="n"/>
      <c r="K187" s="28" t="n"/>
      <c r="L187" s="28" t="n"/>
      <c r="M187" s="28" t="n"/>
      <c r="N187" s="39" t="n"/>
      <c r="O187" s="40" t="n"/>
      <c r="P187" s="40">
        <f>IF(O187&lt;&gt;"",O187*12,"")</f>
        <v/>
      </c>
      <c r="Q187" s="40" t="n"/>
      <c r="R187" s="28" t="n"/>
      <c r="S187" s="28" t="n"/>
      <c r="T187" s="28" t="n"/>
      <c r="U187" s="28" t="n"/>
      <c r="V187" s="28" t="n"/>
      <c r="W187" s="28" t="n"/>
    </row>
    <row r="188">
      <c r="A188" s="125" t="n">
        <v>182</v>
      </c>
      <c r="B188" s="41" t="n"/>
      <c r="C188" s="32" t="n"/>
      <c r="D188" s="41" t="n"/>
      <c r="E188" s="32" t="n"/>
      <c r="F188" s="32" t="n"/>
      <c r="G188" s="32" t="n"/>
      <c r="H188" s="32" t="n"/>
      <c r="I188" s="32" t="n"/>
      <c r="J188" s="32" t="n"/>
      <c r="K188" s="32" t="n"/>
      <c r="L188" s="32" t="n"/>
      <c r="M188" s="32" t="n"/>
      <c r="N188" s="41" t="n"/>
      <c r="O188" s="42" t="n"/>
      <c r="P188" s="42">
        <f>IF(O188&lt;&gt;"",O188*12,"")</f>
        <v/>
      </c>
      <c r="Q188" s="42" t="n"/>
      <c r="R188" s="32" t="n"/>
      <c r="S188" s="32" t="n"/>
      <c r="T188" s="32" t="n"/>
      <c r="U188" s="32" t="n"/>
      <c r="V188" s="32" t="n"/>
      <c r="W188" s="32" t="n"/>
    </row>
    <row r="189">
      <c r="A189" s="123" t="n">
        <v>183</v>
      </c>
      <c r="B189" s="39" t="n"/>
      <c r="C189" s="28" t="n"/>
      <c r="D189" s="39" t="n"/>
      <c r="E189" s="28" t="n"/>
      <c r="F189" s="28" t="n"/>
      <c r="G189" s="28" t="n"/>
      <c r="H189" s="28" t="n"/>
      <c r="I189" s="28" t="n"/>
      <c r="J189" s="28" t="n"/>
      <c r="K189" s="28" t="n"/>
      <c r="L189" s="28" t="n"/>
      <c r="M189" s="28" t="n"/>
      <c r="N189" s="39" t="n"/>
      <c r="O189" s="40" t="n"/>
      <c r="P189" s="40">
        <f>IF(O189&lt;&gt;"",O189*12,"")</f>
        <v/>
      </c>
      <c r="Q189" s="40" t="n"/>
      <c r="R189" s="28" t="n"/>
      <c r="S189" s="28" t="n"/>
      <c r="T189" s="28" t="n"/>
      <c r="U189" s="28" t="n"/>
      <c r="V189" s="28" t="n"/>
      <c r="W189" s="28" t="n"/>
    </row>
    <row r="190">
      <c r="A190" s="125" t="n">
        <v>184</v>
      </c>
      <c r="B190" s="41" t="n"/>
      <c r="C190" s="32" t="n"/>
      <c r="D190" s="41" t="n"/>
      <c r="E190" s="32" t="n"/>
      <c r="F190" s="32" t="n"/>
      <c r="G190" s="32" t="n"/>
      <c r="H190" s="32" t="n"/>
      <c r="I190" s="32" t="n"/>
      <c r="J190" s="32" t="n"/>
      <c r="K190" s="32" t="n"/>
      <c r="L190" s="32" t="n"/>
      <c r="M190" s="32" t="n"/>
      <c r="N190" s="41" t="n"/>
      <c r="O190" s="42" t="n"/>
      <c r="P190" s="42">
        <f>IF(O190&lt;&gt;"",O190*12,"")</f>
        <v/>
      </c>
      <c r="Q190" s="42" t="n"/>
      <c r="R190" s="32" t="n"/>
      <c r="S190" s="32" t="n"/>
      <c r="T190" s="32" t="n"/>
      <c r="U190" s="32" t="n"/>
      <c r="V190" s="32" t="n"/>
      <c r="W190" s="32" t="n"/>
    </row>
    <row r="191">
      <c r="A191" s="123" t="n">
        <v>185</v>
      </c>
      <c r="B191" s="39" t="n"/>
      <c r="C191" s="28" t="n"/>
      <c r="D191" s="39" t="n"/>
      <c r="E191" s="28" t="n"/>
      <c r="F191" s="28" t="n"/>
      <c r="G191" s="28" t="n"/>
      <c r="H191" s="28" t="n"/>
      <c r="I191" s="28" t="n"/>
      <c r="J191" s="28" t="n"/>
      <c r="K191" s="28" t="n"/>
      <c r="L191" s="28" t="n"/>
      <c r="M191" s="28" t="n"/>
      <c r="N191" s="39" t="n"/>
      <c r="O191" s="40" t="n"/>
      <c r="P191" s="40">
        <f>IF(O191&lt;&gt;"",O191*12,"")</f>
        <v/>
      </c>
      <c r="Q191" s="40" t="n"/>
      <c r="R191" s="28" t="n"/>
      <c r="S191" s="28" t="n"/>
      <c r="T191" s="28" t="n"/>
      <c r="U191" s="28" t="n"/>
      <c r="V191" s="28" t="n"/>
      <c r="W191" s="28" t="n"/>
    </row>
    <row r="192">
      <c r="A192" s="125" t="n">
        <v>186</v>
      </c>
      <c r="B192" s="41" t="n"/>
      <c r="C192" s="32" t="n"/>
      <c r="D192" s="41" t="n"/>
      <c r="E192" s="32" t="n"/>
      <c r="F192" s="32" t="n"/>
      <c r="G192" s="32" t="n"/>
      <c r="H192" s="32" t="n"/>
      <c r="I192" s="32" t="n"/>
      <c r="J192" s="32" t="n"/>
      <c r="K192" s="32" t="n"/>
      <c r="L192" s="32" t="n"/>
      <c r="M192" s="32" t="n"/>
      <c r="N192" s="41" t="n"/>
      <c r="O192" s="42" t="n"/>
      <c r="P192" s="42">
        <f>IF(O192&lt;&gt;"",O192*12,"")</f>
        <v/>
      </c>
      <c r="Q192" s="42" t="n"/>
      <c r="R192" s="32" t="n"/>
      <c r="S192" s="32" t="n"/>
      <c r="T192" s="32" t="n"/>
      <c r="U192" s="32" t="n"/>
      <c r="V192" s="32" t="n"/>
      <c r="W192" s="32" t="n"/>
    </row>
    <row r="193">
      <c r="A193" s="123" t="n">
        <v>187</v>
      </c>
      <c r="B193" s="39" t="n"/>
      <c r="C193" s="28" t="n"/>
      <c r="D193" s="39" t="n"/>
      <c r="E193" s="28" t="n"/>
      <c r="F193" s="28" t="n"/>
      <c r="G193" s="28" t="n"/>
      <c r="H193" s="28" t="n"/>
      <c r="I193" s="28" t="n"/>
      <c r="J193" s="28" t="n"/>
      <c r="K193" s="28" t="n"/>
      <c r="L193" s="28" t="n"/>
      <c r="M193" s="28" t="n"/>
      <c r="N193" s="39" t="n"/>
      <c r="O193" s="40" t="n"/>
      <c r="P193" s="40">
        <f>IF(O193&lt;&gt;"",O193*12,"")</f>
        <v/>
      </c>
      <c r="Q193" s="40" t="n"/>
      <c r="R193" s="28" t="n"/>
      <c r="S193" s="28" t="n"/>
      <c r="T193" s="28" t="n"/>
      <c r="U193" s="28" t="n"/>
      <c r="V193" s="28" t="n"/>
      <c r="W193" s="28" t="n"/>
    </row>
    <row r="194">
      <c r="A194" s="125" t="n">
        <v>188</v>
      </c>
      <c r="B194" s="41" t="n"/>
      <c r="C194" s="32" t="n"/>
      <c r="D194" s="41" t="n"/>
      <c r="E194" s="32" t="n"/>
      <c r="F194" s="32" t="n"/>
      <c r="G194" s="32" t="n"/>
      <c r="H194" s="32" t="n"/>
      <c r="I194" s="32" t="n"/>
      <c r="J194" s="32" t="n"/>
      <c r="K194" s="32" t="n"/>
      <c r="L194" s="32" t="n"/>
      <c r="M194" s="32" t="n"/>
      <c r="N194" s="41" t="n"/>
      <c r="O194" s="42" t="n"/>
      <c r="P194" s="42">
        <f>IF(O194&lt;&gt;"",O194*12,"")</f>
        <v/>
      </c>
      <c r="Q194" s="42" t="n"/>
      <c r="R194" s="32" t="n"/>
      <c r="S194" s="32" t="n"/>
      <c r="T194" s="32" t="n"/>
      <c r="U194" s="32" t="n"/>
      <c r="V194" s="32" t="n"/>
      <c r="W194" s="32" t="n"/>
    </row>
    <row r="195">
      <c r="A195" s="123" t="n">
        <v>189</v>
      </c>
      <c r="B195" s="39" t="n"/>
      <c r="C195" s="28" t="n"/>
      <c r="D195" s="39" t="n"/>
      <c r="E195" s="28" t="n"/>
      <c r="F195" s="28" t="n"/>
      <c r="G195" s="28" t="n"/>
      <c r="H195" s="28" t="n"/>
      <c r="I195" s="28" t="n"/>
      <c r="J195" s="28" t="n"/>
      <c r="K195" s="28" t="n"/>
      <c r="L195" s="28" t="n"/>
      <c r="M195" s="28" t="n"/>
      <c r="N195" s="39" t="n"/>
      <c r="O195" s="40" t="n"/>
      <c r="P195" s="40">
        <f>IF(O195&lt;&gt;"",O195*12,"")</f>
        <v/>
      </c>
      <c r="Q195" s="40" t="n"/>
      <c r="R195" s="28" t="n"/>
      <c r="S195" s="28" t="n"/>
      <c r="T195" s="28" t="n"/>
      <c r="U195" s="28" t="n"/>
      <c r="V195" s="28" t="n"/>
      <c r="W195" s="28" t="n"/>
    </row>
    <row r="196">
      <c r="A196" s="125" t="n">
        <v>190</v>
      </c>
      <c r="B196" s="41" t="n"/>
      <c r="C196" s="32" t="n"/>
      <c r="D196" s="41" t="n"/>
      <c r="E196" s="32" t="n"/>
      <c r="F196" s="32" t="n"/>
      <c r="G196" s="32" t="n"/>
      <c r="H196" s="32" t="n"/>
      <c r="I196" s="32" t="n"/>
      <c r="J196" s="32" t="n"/>
      <c r="K196" s="32" t="n"/>
      <c r="L196" s="32" t="n"/>
      <c r="M196" s="32" t="n"/>
      <c r="N196" s="41" t="n"/>
      <c r="O196" s="42" t="n"/>
      <c r="P196" s="42">
        <f>IF(O196&lt;&gt;"",O196*12,"")</f>
        <v/>
      </c>
      <c r="Q196" s="42" t="n"/>
      <c r="R196" s="32" t="n"/>
      <c r="S196" s="32" t="n"/>
      <c r="T196" s="32" t="n"/>
      <c r="U196" s="32" t="n"/>
      <c r="V196" s="32" t="n"/>
      <c r="W196" s="32" t="n"/>
    </row>
    <row r="197">
      <c r="A197" s="123" t="n">
        <v>191</v>
      </c>
      <c r="B197" s="39" t="n"/>
      <c r="C197" s="28" t="n"/>
      <c r="D197" s="39" t="n"/>
      <c r="E197" s="28" t="n"/>
      <c r="F197" s="28" t="n"/>
      <c r="G197" s="28" t="n"/>
      <c r="H197" s="28" t="n"/>
      <c r="I197" s="28" t="n"/>
      <c r="J197" s="28" t="n"/>
      <c r="K197" s="28" t="n"/>
      <c r="L197" s="28" t="n"/>
      <c r="M197" s="28" t="n"/>
      <c r="N197" s="39" t="n"/>
      <c r="O197" s="40" t="n"/>
      <c r="P197" s="40">
        <f>IF(O197&lt;&gt;"",O197*12,"")</f>
        <v/>
      </c>
      <c r="Q197" s="40" t="n"/>
      <c r="R197" s="28" t="n"/>
      <c r="S197" s="28" t="n"/>
      <c r="T197" s="28" t="n"/>
      <c r="U197" s="28" t="n"/>
      <c r="V197" s="28" t="n"/>
      <c r="W197" s="28" t="n"/>
    </row>
    <row r="198">
      <c r="A198" s="125" t="n">
        <v>192</v>
      </c>
      <c r="B198" s="41" t="n"/>
      <c r="C198" s="32" t="n"/>
      <c r="D198" s="41" t="n"/>
      <c r="E198" s="32" t="n"/>
      <c r="F198" s="32" t="n"/>
      <c r="G198" s="32" t="n"/>
      <c r="H198" s="32" t="n"/>
      <c r="I198" s="32" t="n"/>
      <c r="J198" s="32" t="n"/>
      <c r="K198" s="32" t="n"/>
      <c r="L198" s="32" t="n"/>
      <c r="M198" s="32" t="n"/>
      <c r="N198" s="41" t="n"/>
      <c r="O198" s="42" t="n"/>
      <c r="P198" s="42">
        <f>IF(O198&lt;&gt;"",O198*12,"")</f>
        <v/>
      </c>
      <c r="Q198" s="42" t="n"/>
      <c r="R198" s="32" t="n"/>
      <c r="S198" s="32" t="n"/>
      <c r="T198" s="32" t="n"/>
      <c r="U198" s="32" t="n"/>
      <c r="V198" s="32" t="n"/>
      <c r="W198" s="32" t="n"/>
    </row>
    <row r="199">
      <c r="A199" s="123" t="n">
        <v>193</v>
      </c>
      <c r="B199" s="39" t="n"/>
      <c r="C199" s="28" t="n"/>
      <c r="D199" s="39" t="n"/>
      <c r="E199" s="28" t="n"/>
      <c r="F199" s="28" t="n"/>
      <c r="G199" s="28" t="n"/>
      <c r="H199" s="28" t="n"/>
      <c r="I199" s="28" t="n"/>
      <c r="J199" s="28" t="n"/>
      <c r="K199" s="28" t="n"/>
      <c r="L199" s="28" t="n"/>
      <c r="M199" s="28" t="n"/>
      <c r="N199" s="39" t="n"/>
      <c r="O199" s="40" t="n"/>
      <c r="P199" s="40">
        <f>IF(O199&lt;&gt;"",O199*12,"")</f>
        <v/>
      </c>
      <c r="Q199" s="40" t="n"/>
      <c r="R199" s="28" t="n"/>
      <c r="S199" s="28" t="n"/>
      <c r="T199" s="28" t="n"/>
      <c r="U199" s="28" t="n"/>
      <c r="V199" s="28" t="n"/>
      <c r="W199" s="28" t="n"/>
    </row>
    <row r="200">
      <c r="A200" s="125" t="n">
        <v>194</v>
      </c>
      <c r="B200" s="41" t="n"/>
      <c r="C200" s="32" t="n"/>
      <c r="D200" s="41" t="n"/>
      <c r="E200" s="32" t="n"/>
      <c r="F200" s="32" t="n"/>
      <c r="G200" s="32" t="n"/>
      <c r="H200" s="32" t="n"/>
      <c r="I200" s="32" t="n"/>
      <c r="J200" s="32" t="n"/>
      <c r="K200" s="32" t="n"/>
      <c r="L200" s="32" t="n"/>
      <c r="M200" s="32" t="n"/>
      <c r="N200" s="41" t="n"/>
      <c r="O200" s="42" t="n"/>
      <c r="P200" s="42">
        <f>IF(O200&lt;&gt;"",O200*12,"")</f>
        <v/>
      </c>
      <c r="Q200" s="42" t="n"/>
      <c r="R200" s="32" t="n"/>
      <c r="S200" s="32" t="n"/>
      <c r="T200" s="32" t="n"/>
      <c r="U200" s="32" t="n"/>
      <c r="V200" s="32" t="n"/>
      <c r="W200" s="32" t="n"/>
    </row>
    <row r="201">
      <c r="A201" s="123" t="n">
        <v>195</v>
      </c>
      <c r="B201" s="39" t="n"/>
      <c r="C201" s="28" t="n"/>
      <c r="D201" s="39" t="n"/>
      <c r="E201" s="28" t="n"/>
      <c r="F201" s="28" t="n"/>
      <c r="G201" s="28" t="n"/>
      <c r="H201" s="28" t="n"/>
      <c r="I201" s="28" t="n"/>
      <c r="J201" s="28" t="n"/>
      <c r="K201" s="28" t="n"/>
      <c r="L201" s="28" t="n"/>
      <c r="M201" s="28" t="n"/>
      <c r="N201" s="39" t="n"/>
      <c r="O201" s="40" t="n"/>
      <c r="P201" s="40">
        <f>IF(O201&lt;&gt;"",O201*12,"")</f>
        <v/>
      </c>
      <c r="Q201" s="40" t="n"/>
      <c r="R201" s="28" t="n"/>
      <c r="S201" s="28" t="n"/>
      <c r="T201" s="28" t="n"/>
      <c r="U201" s="28" t="n"/>
      <c r="V201" s="28" t="n"/>
      <c r="W201" s="28" t="n"/>
    </row>
    <row r="202">
      <c r="A202" s="125" t="n">
        <v>196</v>
      </c>
      <c r="B202" s="41" t="n"/>
      <c r="C202" s="32" t="n"/>
      <c r="D202" s="41" t="n"/>
      <c r="E202" s="32" t="n"/>
      <c r="F202" s="32" t="n"/>
      <c r="G202" s="32" t="n"/>
      <c r="H202" s="32" t="n"/>
      <c r="I202" s="32" t="n"/>
      <c r="J202" s="32" t="n"/>
      <c r="K202" s="32" t="n"/>
      <c r="L202" s="32" t="n"/>
      <c r="M202" s="32" t="n"/>
      <c r="N202" s="41" t="n"/>
      <c r="O202" s="42" t="n"/>
      <c r="P202" s="42">
        <f>IF(O202&lt;&gt;"",O202*12,"")</f>
        <v/>
      </c>
      <c r="Q202" s="42" t="n"/>
      <c r="R202" s="32" t="n"/>
      <c r="S202" s="32" t="n"/>
      <c r="T202" s="32" t="n"/>
      <c r="U202" s="32" t="n"/>
      <c r="V202" s="32" t="n"/>
      <c r="W202" s="32" t="n"/>
    </row>
    <row r="203">
      <c r="A203" s="123" t="n">
        <v>197</v>
      </c>
      <c r="B203" s="39" t="n"/>
      <c r="C203" s="28" t="n"/>
      <c r="D203" s="39" t="n"/>
      <c r="E203" s="28" t="n"/>
      <c r="F203" s="28" t="n"/>
      <c r="G203" s="28" t="n"/>
      <c r="H203" s="28" t="n"/>
      <c r="I203" s="28" t="n"/>
      <c r="J203" s="28" t="n"/>
      <c r="K203" s="28" t="n"/>
      <c r="L203" s="28" t="n"/>
      <c r="M203" s="28" t="n"/>
      <c r="N203" s="39" t="n"/>
      <c r="O203" s="40" t="n"/>
      <c r="P203" s="40">
        <f>IF(O203&lt;&gt;"",O203*12,"")</f>
        <v/>
      </c>
      <c r="Q203" s="40" t="n"/>
      <c r="R203" s="28" t="n"/>
      <c r="S203" s="28" t="n"/>
      <c r="T203" s="28" t="n"/>
      <c r="U203" s="28" t="n"/>
      <c r="V203" s="28" t="n"/>
      <c r="W203" s="28" t="n"/>
    </row>
    <row r="204">
      <c r="A204" s="125" t="n">
        <v>198</v>
      </c>
      <c r="B204" s="41" t="n"/>
      <c r="C204" s="32" t="n"/>
      <c r="D204" s="41" t="n"/>
      <c r="E204" s="32" t="n"/>
      <c r="F204" s="32" t="n"/>
      <c r="G204" s="32" t="n"/>
      <c r="H204" s="32" t="n"/>
      <c r="I204" s="32" t="n"/>
      <c r="J204" s="32" t="n"/>
      <c r="K204" s="32" t="n"/>
      <c r="L204" s="32" t="n"/>
      <c r="M204" s="32" t="n"/>
      <c r="N204" s="41" t="n"/>
      <c r="O204" s="42" t="n"/>
      <c r="P204" s="42">
        <f>IF(O204&lt;&gt;"",O204*12,"")</f>
        <v/>
      </c>
      <c r="Q204" s="42" t="n"/>
      <c r="R204" s="32" t="n"/>
      <c r="S204" s="32" t="n"/>
      <c r="T204" s="32" t="n"/>
      <c r="U204" s="32" t="n"/>
      <c r="V204" s="32" t="n"/>
      <c r="W204" s="32" t="n"/>
    </row>
    <row r="205">
      <c r="A205" s="123" t="n">
        <v>199</v>
      </c>
      <c r="B205" s="39" t="n"/>
      <c r="C205" s="28" t="n"/>
      <c r="D205" s="39" t="n"/>
      <c r="E205" s="28" t="n"/>
      <c r="F205" s="28" t="n"/>
      <c r="G205" s="28" t="n"/>
      <c r="H205" s="28" t="n"/>
      <c r="I205" s="28" t="n"/>
      <c r="J205" s="28" t="n"/>
      <c r="K205" s="28" t="n"/>
      <c r="L205" s="28" t="n"/>
      <c r="M205" s="28" t="n"/>
      <c r="N205" s="39" t="n"/>
      <c r="O205" s="40" t="n"/>
      <c r="P205" s="40">
        <f>IF(O205&lt;&gt;"",O205*12,"")</f>
        <v/>
      </c>
      <c r="Q205" s="40" t="n"/>
      <c r="R205" s="28" t="n"/>
      <c r="S205" s="28" t="n"/>
      <c r="T205" s="28" t="n"/>
      <c r="U205" s="28" t="n"/>
      <c r="V205" s="28" t="n"/>
      <c r="W205" s="28" t="n"/>
    </row>
    <row r="206">
      <c r="A206" s="125" t="n">
        <v>200</v>
      </c>
      <c r="B206" s="41" t="n"/>
      <c r="C206" s="32" t="n"/>
      <c r="D206" s="41" t="n"/>
      <c r="E206" s="32" t="n"/>
      <c r="F206" s="32" t="n"/>
      <c r="G206" s="32" t="n"/>
      <c r="H206" s="32" t="n"/>
      <c r="I206" s="32" t="n"/>
      <c r="J206" s="32" t="n"/>
      <c r="K206" s="32" t="n"/>
      <c r="L206" s="32" t="n"/>
      <c r="M206" s="32" t="n"/>
      <c r="N206" s="41" t="n"/>
      <c r="O206" s="42" t="n"/>
      <c r="P206" s="42">
        <f>IF(O206&lt;&gt;"",O206*12,"")</f>
        <v/>
      </c>
      <c r="Q206" s="42" t="n"/>
      <c r="R206" s="32" t="n"/>
      <c r="S206" s="32" t="n"/>
      <c r="T206" s="32" t="n"/>
      <c r="U206" s="32" t="n"/>
      <c r="V206" s="32" t="n"/>
      <c r="W206" s="32" t="n"/>
    </row>
    <row r="207">
      <c r="A207" s="123" t="n">
        <v>201</v>
      </c>
      <c r="B207" s="39" t="n"/>
      <c r="C207" s="28" t="n"/>
      <c r="D207" s="39" t="n"/>
      <c r="E207" s="28" t="n"/>
      <c r="F207" s="28" t="n"/>
      <c r="G207" s="28" t="n"/>
      <c r="H207" s="28" t="n"/>
      <c r="I207" s="28" t="n"/>
      <c r="J207" s="28" t="n"/>
      <c r="K207" s="28" t="n"/>
      <c r="L207" s="28" t="n"/>
      <c r="M207" s="28" t="n"/>
      <c r="N207" s="39" t="n"/>
      <c r="O207" s="40" t="n"/>
      <c r="P207" s="40">
        <f>IF(O207&lt;&gt;"",O207*12,"")</f>
        <v/>
      </c>
      <c r="Q207" s="40" t="n"/>
      <c r="R207" s="28" t="n"/>
      <c r="S207" s="28" t="n"/>
      <c r="T207" s="28" t="n"/>
      <c r="U207" s="28" t="n"/>
      <c r="V207" s="28" t="n"/>
      <c r="W207" s="28" t="n"/>
    </row>
    <row r="208">
      <c r="A208" s="125" t="n">
        <v>202</v>
      </c>
      <c r="B208" s="41" t="n"/>
      <c r="C208" s="32" t="n"/>
      <c r="D208" s="41" t="n"/>
      <c r="E208" s="32" t="n"/>
      <c r="F208" s="32" t="n"/>
      <c r="G208" s="32" t="n"/>
      <c r="H208" s="32" t="n"/>
      <c r="I208" s="32" t="n"/>
      <c r="J208" s="32" t="n"/>
      <c r="K208" s="32" t="n"/>
      <c r="L208" s="32" t="n"/>
      <c r="M208" s="32" t="n"/>
      <c r="N208" s="41" t="n"/>
      <c r="O208" s="42" t="n"/>
      <c r="P208" s="42">
        <f>IF(O208&lt;&gt;"",O208*12,"")</f>
        <v/>
      </c>
      <c r="Q208" s="42" t="n"/>
      <c r="R208" s="32" t="n"/>
      <c r="S208" s="32" t="n"/>
      <c r="T208" s="32" t="n"/>
      <c r="U208" s="32" t="n"/>
      <c r="V208" s="32" t="n"/>
      <c r="W208" s="32" t="n"/>
    </row>
    <row r="209">
      <c r="A209" s="123" t="n">
        <v>203</v>
      </c>
      <c r="B209" s="39" t="n"/>
      <c r="C209" s="28" t="n"/>
      <c r="D209" s="39" t="n"/>
      <c r="E209" s="28" t="n"/>
      <c r="F209" s="28" t="n"/>
      <c r="G209" s="28" t="n"/>
      <c r="H209" s="28" t="n"/>
      <c r="I209" s="28" t="n"/>
      <c r="J209" s="28" t="n"/>
      <c r="K209" s="28" t="n"/>
      <c r="L209" s="28" t="n"/>
      <c r="M209" s="28" t="n"/>
      <c r="N209" s="39" t="n"/>
      <c r="O209" s="40" t="n"/>
      <c r="P209" s="40">
        <f>IF(O209&lt;&gt;"",O209*12,"")</f>
        <v/>
      </c>
      <c r="Q209" s="40" t="n"/>
      <c r="R209" s="28" t="n"/>
      <c r="S209" s="28" t="n"/>
      <c r="T209" s="28" t="n"/>
      <c r="U209" s="28" t="n"/>
      <c r="V209" s="28" t="n"/>
      <c r="W209" s="28" t="n"/>
    </row>
    <row r="210">
      <c r="A210" s="125" t="n">
        <v>204</v>
      </c>
      <c r="B210" s="41" t="n"/>
      <c r="C210" s="32" t="n"/>
      <c r="D210" s="41" t="n"/>
      <c r="E210" s="32" t="n"/>
      <c r="F210" s="32" t="n"/>
      <c r="G210" s="32" t="n"/>
      <c r="H210" s="32" t="n"/>
      <c r="I210" s="32" t="n"/>
      <c r="J210" s="32" t="n"/>
      <c r="K210" s="32" t="n"/>
      <c r="L210" s="32" t="n"/>
      <c r="M210" s="32" t="n"/>
      <c r="N210" s="41" t="n"/>
      <c r="O210" s="42" t="n"/>
      <c r="P210" s="42">
        <f>IF(O210&lt;&gt;"",O210*12,"")</f>
        <v/>
      </c>
      <c r="Q210" s="42" t="n"/>
      <c r="R210" s="32" t="n"/>
      <c r="S210" s="32" t="n"/>
      <c r="T210" s="32" t="n"/>
      <c r="U210" s="32" t="n"/>
      <c r="V210" s="32" t="n"/>
      <c r="W210" s="32" t="n"/>
    </row>
    <row r="211">
      <c r="A211" s="123" t="n">
        <v>205</v>
      </c>
      <c r="B211" s="39" t="n"/>
      <c r="C211" s="28" t="n"/>
      <c r="D211" s="39" t="n"/>
      <c r="E211" s="28" t="n"/>
      <c r="F211" s="28" t="n"/>
      <c r="G211" s="28" t="n"/>
      <c r="H211" s="28" t="n"/>
      <c r="I211" s="28" t="n"/>
      <c r="J211" s="28" t="n"/>
      <c r="K211" s="28" t="n"/>
      <c r="L211" s="28" t="n"/>
      <c r="M211" s="28" t="n"/>
      <c r="N211" s="39" t="n"/>
      <c r="O211" s="40" t="n"/>
      <c r="P211" s="40">
        <f>IF(O211&lt;&gt;"",O211*12,"")</f>
        <v/>
      </c>
      <c r="Q211" s="40" t="n"/>
      <c r="R211" s="28" t="n"/>
      <c r="S211" s="28" t="n"/>
      <c r="T211" s="28" t="n"/>
      <c r="U211" s="28" t="n"/>
      <c r="V211" s="28" t="n"/>
      <c r="W211" s="28" t="n"/>
    </row>
    <row r="212">
      <c r="A212" s="125" t="n">
        <v>206</v>
      </c>
      <c r="B212" s="41" t="n"/>
      <c r="C212" s="32" t="n"/>
      <c r="D212" s="41" t="n"/>
      <c r="E212" s="32" t="n"/>
      <c r="F212" s="32" t="n"/>
      <c r="G212" s="32" t="n"/>
      <c r="H212" s="32" t="n"/>
      <c r="I212" s="32" t="n"/>
      <c r="J212" s="32" t="n"/>
      <c r="K212" s="32" t="n"/>
      <c r="L212" s="32" t="n"/>
      <c r="M212" s="32" t="n"/>
      <c r="N212" s="41" t="n"/>
      <c r="O212" s="42" t="n"/>
      <c r="P212" s="42">
        <f>IF(O212&lt;&gt;"",O212*12,"")</f>
        <v/>
      </c>
      <c r="Q212" s="42" t="n"/>
      <c r="R212" s="32" t="n"/>
      <c r="S212" s="32" t="n"/>
      <c r="T212" s="32" t="n"/>
      <c r="U212" s="32" t="n"/>
      <c r="V212" s="32" t="n"/>
      <c r="W212" s="32" t="n"/>
    </row>
    <row r="213">
      <c r="A213" s="123" t="n">
        <v>207</v>
      </c>
      <c r="B213" s="39" t="n"/>
      <c r="C213" s="28" t="n"/>
      <c r="D213" s="39" t="n"/>
      <c r="E213" s="28" t="n"/>
      <c r="F213" s="28" t="n"/>
      <c r="G213" s="28" t="n"/>
      <c r="H213" s="28" t="n"/>
      <c r="I213" s="28" t="n"/>
      <c r="J213" s="28" t="n"/>
      <c r="K213" s="28" t="n"/>
      <c r="L213" s="28" t="n"/>
      <c r="M213" s="28" t="n"/>
      <c r="N213" s="39" t="n"/>
      <c r="O213" s="40" t="n"/>
      <c r="P213" s="40">
        <f>IF(O213&lt;&gt;"",O213*12,"")</f>
        <v/>
      </c>
      <c r="Q213" s="40" t="n"/>
      <c r="R213" s="28" t="n"/>
      <c r="S213" s="28" t="n"/>
      <c r="T213" s="28" t="n"/>
      <c r="U213" s="28" t="n"/>
      <c r="V213" s="28" t="n"/>
      <c r="W213" s="28" t="n"/>
    </row>
    <row r="214">
      <c r="A214" s="125" t="n">
        <v>208</v>
      </c>
      <c r="B214" s="41" t="n"/>
      <c r="C214" s="32" t="n"/>
      <c r="D214" s="41" t="n"/>
      <c r="E214" s="32" t="n"/>
      <c r="F214" s="32" t="n"/>
      <c r="G214" s="32" t="n"/>
      <c r="H214" s="32" t="n"/>
      <c r="I214" s="32" t="n"/>
      <c r="J214" s="32" t="n"/>
      <c r="K214" s="32" t="n"/>
      <c r="L214" s="32" t="n"/>
      <c r="M214" s="32" t="n"/>
      <c r="N214" s="41" t="n"/>
      <c r="O214" s="42" t="n"/>
      <c r="P214" s="42">
        <f>IF(O214&lt;&gt;"",O214*12,"")</f>
        <v/>
      </c>
      <c r="Q214" s="42" t="n"/>
      <c r="R214" s="32" t="n"/>
      <c r="S214" s="32" t="n"/>
      <c r="T214" s="32" t="n"/>
      <c r="U214" s="32" t="n"/>
      <c r="V214" s="32" t="n"/>
      <c r="W214" s="32" t="n"/>
    </row>
    <row r="215">
      <c r="A215" s="123" t="n">
        <v>209</v>
      </c>
      <c r="B215" s="39" t="n"/>
      <c r="C215" s="28" t="n"/>
      <c r="D215" s="39" t="n"/>
      <c r="E215" s="28" t="n"/>
      <c r="F215" s="28" t="n"/>
      <c r="G215" s="28" t="n"/>
      <c r="H215" s="28" t="n"/>
      <c r="I215" s="28" t="n"/>
      <c r="J215" s="28" t="n"/>
      <c r="K215" s="28" t="n"/>
      <c r="L215" s="28" t="n"/>
      <c r="M215" s="28" t="n"/>
      <c r="N215" s="39" t="n"/>
      <c r="O215" s="40" t="n"/>
      <c r="P215" s="40">
        <f>IF(O215&lt;&gt;"",O215*12,"")</f>
        <v/>
      </c>
      <c r="Q215" s="40" t="n"/>
      <c r="R215" s="28" t="n"/>
      <c r="S215" s="28" t="n"/>
      <c r="T215" s="28" t="n"/>
      <c r="U215" s="28" t="n"/>
      <c r="V215" s="28" t="n"/>
      <c r="W215" s="28" t="n"/>
    </row>
    <row r="216">
      <c r="A216" s="125" t="n">
        <v>210</v>
      </c>
      <c r="B216" s="41" t="n"/>
      <c r="C216" s="32" t="n"/>
      <c r="D216" s="41" t="n"/>
      <c r="E216" s="32" t="n"/>
      <c r="F216" s="32" t="n"/>
      <c r="G216" s="32" t="n"/>
      <c r="H216" s="32" t="n"/>
      <c r="I216" s="32" t="n"/>
      <c r="J216" s="32" t="n"/>
      <c r="K216" s="32" t="n"/>
      <c r="L216" s="32" t="n"/>
      <c r="M216" s="32" t="n"/>
      <c r="N216" s="41" t="n"/>
      <c r="O216" s="42" t="n"/>
      <c r="P216" s="42">
        <f>IF(O216&lt;&gt;"",O216*12,"")</f>
        <v/>
      </c>
      <c r="Q216" s="42" t="n"/>
      <c r="R216" s="32" t="n"/>
      <c r="S216" s="32" t="n"/>
      <c r="T216" s="32" t="n"/>
      <c r="U216" s="32" t="n"/>
      <c r="V216" s="32" t="n"/>
      <c r="W216" s="32" t="n"/>
    </row>
    <row r="217">
      <c r="A217" s="123" t="n">
        <v>211</v>
      </c>
      <c r="B217" s="39" t="n"/>
      <c r="C217" s="28" t="n"/>
      <c r="D217" s="39" t="n"/>
      <c r="E217" s="28" t="n"/>
      <c r="F217" s="28" t="n"/>
      <c r="G217" s="28" t="n"/>
      <c r="H217" s="28" t="n"/>
      <c r="I217" s="28" t="n"/>
      <c r="J217" s="28" t="n"/>
      <c r="K217" s="28" t="n"/>
      <c r="L217" s="28" t="n"/>
      <c r="M217" s="28" t="n"/>
      <c r="N217" s="39" t="n"/>
      <c r="O217" s="40" t="n"/>
      <c r="P217" s="40">
        <f>IF(O217&lt;&gt;"",O217*12,"")</f>
        <v/>
      </c>
      <c r="Q217" s="40" t="n"/>
      <c r="R217" s="28" t="n"/>
      <c r="S217" s="28" t="n"/>
      <c r="T217" s="28" t="n"/>
      <c r="U217" s="28" t="n"/>
      <c r="V217" s="28" t="n"/>
      <c r="W217" s="28" t="n"/>
    </row>
    <row r="218">
      <c r="A218" s="125" t="n">
        <v>212</v>
      </c>
      <c r="B218" s="41" t="n"/>
      <c r="C218" s="32" t="n"/>
      <c r="D218" s="41" t="n"/>
      <c r="E218" s="32" t="n"/>
      <c r="F218" s="32" t="n"/>
      <c r="G218" s="32" t="n"/>
      <c r="H218" s="32" t="n"/>
      <c r="I218" s="32" t="n"/>
      <c r="J218" s="32" t="n"/>
      <c r="K218" s="32" t="n"/>
      <c r="L218" s="32" t="n"/>
      <c r="M218" s="32" t="n"/>
      <c r="N218" s="41" t="n"/>
      <c r="O218" s="42" t="n"/>
      <c r="P218" s="42">
        <f>IF(O218&lt;&gt;"",O218*12,"")</f>
        <v/>
      </c>
      <c r="Q218" s="42" t="n"/>
      <c r="R218" s="32" t="n"/>
      <c r="S218" s="32" t="n"/>
      <c r="T218" s="32" t="n"/>
      <c r="U218" s="32" t="n"/>
      <c r="V218" s="32" t="n"/>
      <c r="W218" s="32" t="n"/>
    </row>
    <row r="219">
      <c r="A219" s="123" t="n">
        <v>213</v>
      </c>
      <c r="B219" s="39" t="n"/>
      <c r="C219" s="28" t="n"/>
      <c r="D219" s="39" t="n"/>
      <c r="E219" s="28" t="n"/>
      <c r="F219" s="28" t="n"/>
      <c r="G219" s="28" t="n"/>
      <c r="H219" s="28" t="n"/>
      <c r="I219" s="28" t="n"/>
      <c r="J219" s="28" t="n"/>
      <c r="K219" s="28" t="n"/>
      <c r="L219" s="28" t="n"/>
      <c r="M219" s="28" t="n"/>
      <c r="N219" s="39" t="n"/>
      <c r="O219" s="40" t="n"/>
      <c r="P219" s="40">
        <f>IF(O219&lt;&gt;"",O219*12,"")</f>
        <v/>
      </c>
      <c r="Q219" s="40" t="n"/>
      <c r="R219" s="28" t="n"/>
      <c r="S219" s="28" t="n"/>
      <c r="T219" s="28" t="n"/>
      <c r="U219" s="28" t="n"/>
      <c r="V219" s="28" t="n"/>
      <c r="W219" s="28" t="n"/>
    </row>
    <row r="220">
      <c r="A220" s="125" t="n">
        <v>214</v>
      </c>
      <c r="B220" s="41" t="n"/>
      <c r="C220" s="32" t="n"/>
      <c r="D220" s="41" t="n"/>
      <c r="E220" s="32" t="n"/>
      <c r="F220" s="32" t="n"/>
      <c r="G220" s="32" t="n"/>
      <c r="H220" s="32" t="n"/>
      <c r="I220" s="32" t="n"/>
      <c r="J220" s="32" t="n"/>
      <c r="K220" s="32" t="n"/>
      <c r="L220" s="32" t="n"/>
      <c r="M220" s="32" t="n"/>
      <c r="N220" s="41" t="n"/>
      <c r="O220" s="42" t="n"/>
      <c r="P220" s="42">
        <f>IF(O220&lt;&gt;"",O220*12,"")</f>
        <v/>
      </c>
      <c r="Q220" s="42" t="n"/>
      <c r="R220" s="32" t="n"/>
      <c r="S220" s="32" t="n"/>
      <c r="T220" s="32" t="n"/>
      <c r="U220" s="32" t="n"/>
      <c r="V220" s="32" t="n"/>
      <c r="W220" s="32" t="n"/>
    </row>
    <row r="221">
      <c r="A221" s="123" t="n">
        <v>215</v>
      </c>
      <c r="B221" s="39" t="n"/>
      <c r="C221" s="28" t="n"/>
      <c r="D221" s="39" t="n"/>
      <c r="E221" s="28" t="n"/>
      <c r="F221" s="28" t="n"/>
      <c r="G221" s="28" t="n"/>
      <c r="H221" s="28" t="n"/>
      <c r="I221" s="28" t="n"/>
      <c r="J221" s="28" t="n"/>
      <c r="K221" s="28" t="n"/>
      <c r="L221" s="28" t="n"/>
      <c r="M221" s="28" t="n"/>
      <c r="N221" s="39" t="n"/>
      <c r="O221" s="40" t="n"/>
      <c r="P221" s="40">
        <f>IF(O221&lt;&gt;"",O221*12,"")</f>
        <v/>
      </c>
      <c r="Q221" s="40" t="n"/>
      <c r="R221" s="28" t="n"/>
      <c r="S221" s="28" t="n"/>
      <c r="T221" s="28" t="n"/>
      <c r="U221" s="28" t="n"/>
      <c r="V221" s="28" t="n"/>
      <c r="W221" s="28" t="n"/>
    </row>
    <row r="222">
      <c r="A222" s="125" t="n">
        <v>216</v>
      </c>
      <c r="B222" s="41" t="n"/>
      <c r="C222" s="32" t="n"/>
      <c r="D222" s="41" t="n"/>
      <c r="E222" s="32" t="n"/>
      <c r="F222" s="32" t="n"/>
      <c r="G222" s="32" t="n"/>
      <c r="H222" s="32" t="n"/>
      <c r="I222" s="32" t="n"/>
      <c r="J222" s="32" t="n"/>
      <c r="K222" s="32" t="n"/>
      <c r="L222" s="32" t="n"/>
      <c r="M222" s="32" t="n"/>
      <c r="N222" s="41" t="n"/>
      <c r="O222" s="42" t="n"/>
      <c r="P222" s="42">
        <f>IF(O222&lt;&gt;"",O222*12,"")</f>
        <v/>
      </c>
      <c r="Q222" s="42" t="n"/>
      <c r="R222" s="32" t="n"/>
      <c r="S222" s="32" t="n"/>
      <c r="T222" s="32" t="n"/>
      <c r="U222" s="32" t="n"/>
      <c r="V222" s="32" t="n"/>
      <c r="W222" s="32" t="n"/>
    </row>
    <row r="223">
      <c r="A223" s="123" t="n">
        <v>217</v>
      </c>
      <c r="B223" s="39" t="n"/>
      <c r="C223" s="28" t="n"/>
      <c r="D223" s="39" t="n"/>
      <c r="E223" s="28" t="n"/>
      <c r="F223" s="28" t="n"/>
      <c r="G223" s="28" t="n"/>
      <c r="H223" s="28" t="n"/>
      <c r="I223" s="28" t="n"/>
      <c r="J223" s="28" t="n"/>
      <c r="K223" s="28" t="n"/>
      <c r="L223" s="28" t="n"/>
      <c r="M223" s="28" t="n"/>
      <c r="N223" s="39" t="n"/>
      <c r="O223" s="40" t="n"/>
      <c r="P223" s="40">
        <f>IF(O223&lt;&gt;"",O223*12,"")</f>
        <v/>
      </c>
      <c r="Q223" s="40" t="n"/>
      <c r="R223" s="28" t="n"/>
      <c r="S223" s="28" t="n"/>
      <c r="T223" s="28" t="n"/>
      <c r="U223" s="28" t="n"/>
      <c r="V223" s="28" t="n"/>
      <c r="W223" s="28" t="n"/>
    </row>
    <row r="224">
      <c r="A224" s="125" t="n">
        <v>218</v>
      </c>
      <c r="B224" s="41" t="n"/>
      <c r="C224" s="32" t="n"/>
      <c r="D224" s="41" t="n"/>
      <c r="E224" s="32" t="n"/>
      <c r="F224" s="32" t="n"/>
      <c r="G224" s="32" t="n"/>
      <c r="H224" s="32" t="n"/>
      <c r="I224" s="32" t="n"/>
      <c r="J224" s="32" t="n"/>
      <c r="K224" s="32" t="n"/>
      <c r="L224" s="32" t="n"/>
      <c r="M224" s="32" t="n"/>
      <c r="N224" s="41" t="n"/>
      <c r="O224" s="42" t="n"/>
      <c r="P224" s="42">
        <f>IF(O224&lt;&gt;"",O224*12,"")</f>
        <v/>
      </c>
      <c r="Q224" s="42" t="n"/>
      <c r="R224" s="32" t="n"/>
      <c r="S224" s="32" t="n"/>
      <c r="T224" s="32" t="n"/>
      <c r="U224" s="32" t="n"/>
      <c r="V224" s="32" t="n"/>
      <c r="W224" s="32" t="n"/>
    </row>
    <row r="225">
      <c r="A225" s="123" t="n">
        <v>219</v>
      </c>
      <c r="B225" s="39" t="n"/>
      <c r="C225" s="28" t="n"/>
      <c r="D225" s="39" t="n"/>
      <c r="E225" s="28" t="n"/>
      <c r="F225" s="28" t="n"/>
      <c r="G225" s="28" t="n"/>
      <c r="H225" s="28" t="n"/>
      <c r="I225" s="28" t="n"/>
      <c r="J225" s="28" t="n"/>
      <c r="K225" s="28" t="n"/>
      <c r="L225" s="28" t="n"/>
      <c r="M225" s="28" t="n"/>
      <c r="N225" s="39" t="n"/>
      <c r="O225" s="40" t="n"/>
      <c r="P225" s="40">
        <f>IF(O225&lt;&gt;"",O225*12,"")</f>
        <v/>
      </c>
      <c r="Q225" s="40" t="n"/>
      <c r="R225" s="28" t="n"/>
      <c r="S225" s="28" t="n"/>
      <c r="T225" s="28" t="n"/>
      <c r="U225" s="28" t="n"/>
      <c r="V225" s="28" t="n"/>
      <c r="W225" s="28" t="n"/>
    </row>
    <row r="226">
      <c r="A226" s="125" t="n">
        <v>220</v>
      </c>
      <c r="B226" s="41" t="n"/>
      <c r="C226" s="32" t="n"/>
      <c r="D226" s="41" t="n"/>
      <c r="E226" s="32" t="n"/>
      <c r="F226" s="32" t="n"/>
      <c r="G226" s="32" t="n"/>
      <c r="H226" s="32" t="n"/>
      <c r="I226" s="32" t="n"/>
      <c r="J226" s="32" t="n"/>
      <c r="K226" s="32" t="n"/>
      <c r="L226" s="32" t="n"/>
      <c r="M226" s="32" t="n"/>
      <c r="N226" s="41" t="n"/>
      <c r="O226" s="42" t="n"/>
      <c r="P226" s="42">
        <f>IF(O226&lt;&gt;"",O226*12,"")</f>
        <v/>
      </c>
      <c r="Q226" s="42" t="n"/>
      <c r="R226" s="32" t="n"/>
      <c r="S226" s="32" t="n"/>
      <c r="T226" s="32" t="n"/>
      <c r="U226" s="32" t="n"/>
      <c r="V226" s="32" t="n"/>
      <c r="W226" s="32" t="n"/>
    </row>
    <row r="227">
      <c r="A227" s="123" t="n">
        <v>221</v>
      </c>
      <c r="B227" s="39" t="n"/>
      <c r="C227" s="28" t="n"/>
      <c r="D227" s="39" t="n"/>
      <c r="E227" s="28" t="n"/>
      <c r="F227" s="28" t="n"/>
      <c r="G227" s="28" t="n"/>
      <c r="H227" s="28" t="n"/>
      <c r="I227" s="28" t="n"/>
      <c r="J227" s="28" t="n"/>
      <c r="K227" s="28" t="n"/>
      <c r="L227" s="28" t="n"/>
      <c r="M227" s="28" t="n"/>
      <c r="N227" s="39" t="n"/>
      <c r="O227" s="40" t="n"/>
      <c r="P227" s="40">
        <f>IF(O227&lt;&gt;"",O227*12,"")</f>
        <v/>
      </c>
      <c r="Q227" s="40" t="n"/>
      <c r="R227" s="28" t="n"/>
      <c r="S227" s="28" t="n"/>
      <c r="T227" s="28" t="n"/>
      <c r="U227" s="28" t="n"/>
      <c r="V227" s="28" t="n"/>
      <c r="W227" s="28" t="n"/>
    </row>
    <row r="228">
      <c r="A228" s="125" t="n">
        <v>222</v>
      </c>
      <c r="B228" s="41" t="n"/>
      <c r="C228" s="32" t="n"/>
      <c r="D228" s="41" t="n"/>
      <c r="E228" s="32" t="n"/>
      <c r="F228" s="32" t="n"/>
      <c r="G228" s="32" t="n"/>
      <c r="H228" s="32" t="n"/>
      <c r="I228" s="32" t="n"/>
      <c r="J228" s="32" t="n"/>
      <c r="K228" s="32" t="n"/>
      <c r="L228" s="32" t="n"/>
      <c r="M228" s="32" t="n"/>
      <c r="N228" s="41" t="n"/>
      <c r="O228" s="42" t="n"/>
      <c r="P228" s="42">
        <f>IF(O228&lt;&gt;"",O228*12,"")</f>
        <v/>
      </c>
      <c r="Q228" s="42" t="n"/>
      <c r="R228" s="32" t="n"/>
      <c r="S228" s="32" t="n"/>
      <c r="T228" s="32" t="n"/>
      <c r="U228" s="32" t="n"/>
      <c r="V228" s="32" t="n"/>
      <c r="W228" s="32" t="n"/>
    </row>
    <row r="229">
      <c r="A229" s="123" t="n">
        <v>223</v>
      </c>
      <c r="B229" s="39" t="n"/>
      <c r="C229" s="28" t="n"/>
      <c r="D229" s="39" t="n"/>
      <c r="E229" s="28" t="n"/>
      <c r="F229" s="28" t="n"/>
      <c r="G229" s="28" t="n"/>
      <c r="H229" s="28" t="n"/>
      <c r="I229" s="28" t="n"/>
      <c r="J229" s="28" t="n"/>
      <c r="K229" s="28" t="n"/>
      <c r="L229" s="28" t="n"/>
      <c r="M229" s="28" t="n"/>
      <c r="N229" s="39" t="n"/>
      <c r="O229" s="40" t="n"/>
      <c r="P229" s="40">
        <f>IF(O229&lt;&gt;"",O229*12,"")</f>
        <v/>
      </c>
      <c r="Q229" s="40" t="n"/>
      <c r="R229" s="28" t="n"/>
      <c r="S229" s="28" t="n"/>
      <c r="T229" s="28" t="n"/>
      <c r="U229" s="28" t="n"/>
      <c r="V229" s="28" t="n"/>
      <c r="W229" s="28" t="n"/>
    </row>
    <row r="230">
      <c r="A230" s="125" t="n">
        <v>224</v>
      </c>
      <c r="B230" s="41" t="n"/>
      <c r="C230" s="32" t="n"/>
      <c r="D230" s="41" t="n"/>
      <c r="E230" s="32" t="n"/>
      <c r="F230" s="32" t="n"/>
      <c r="G230" s="32" t="n"/>
      <c r="H230" s="32" t="n"/>
      <c r="I230" s="32" t="n"/>
      <c r="J230" s="32" t="n"/>
      <c r="K230" s="32" t="n"/>
      <c r="L230" s="32" t="n"/>
      <c r="M230" s="32" t="n"/>
      <c r="N230" s="41" t="n"/>
      <c r="O230" s="42" t="n"/>
      <c r="P230" s="42">
        <f>IF(O230&lt;&gt;"",O230*12,"")</f>
        <v/>
      </c>
      <c r="Q230" s="42" t="n"/>
      <c r="R230" s="32" t="n"/>
      <c r="S230" s="32" t="n"/>
      <c r="T230" s="32" t="n"/>
      <c r="U230" s="32" t="n"/>
      <c r="V230" s="32" t="n"/>
      <c r="W230" s="32" t="n"/>
    </row>
    <row r="231">
      <c r="A231" s="123" t="n">
        <v>225</v>
      </c>
      <c r="B231" s="39" t="n"/>
      <c r="C231" s="28" t="n"/>
      <c r="D231" s="39" t="n"/>
      <c r="E231" s="28" t="n"/>
      <c r="F231" s="28" t="n"/>
      <c r="G231" s="28" t="n"/>
      <c r="H231" s="28" t="n"/>
      <c r="I231" s="28" t="n"/>
      <c r="J231" s="28" t="n"/>
      <c r="K231" s="28" t="n"/>
      <c r="L231" s="28" t="n"/>
      <c r="M231" s="28" t="n"/>
      <c r="N231" s="39" t="n"/>
      <c r="O231" s="40" t="n"/>
      <c r="P231" s="40">
        <f>IF(O231&lt;&gt;"",O231*12,"")</f>
        <v/>
      </c>
      <c r="Q231" s="40" t="n"/>
      <c r="R231" s="28" t="n"/>
      <c r="S231" s="28" t="n"/>
      <c r="T231" s="28" t="n"/>
      <c r="U231" s="28" t="n"/>
      <c r="V231" s="28" t="n"/>
      <c r="W231" s="28" t="n"/>
    </row>
    <row r="232">
      <c r="A232" s="125" t="n">
        <v>226</v>
      </c>
      <c r="B232" s="41" t="n"/>
      <c r="C232" s="32" t="n"/>
      <c r="D232" s="41" t="n"/>
      <c r="E232" s="32" t="n"/>
      <c r="F232" s="32" t="n"/>
      <c r="G232" s="32" t="n"/>
      <c r="H232" s="32" t="n"/>
      <c r="I232" s="32" t="n"/>
      <c r="J232" s="32" t="n"/>
      <c r="K232" s="32" t="n"/>
      <c r="L232" s="32" t="n"/>
      <c r="M232" s="32" t="n"/>
      <c r="N232" s="41" t="n"/>
      <c r="O232" s="42" t="n"/>
      <c r="P232" s="42">
        <f>IF(O232&lt;&gt;"",O232*12,"")</f>
        <v/>
      </c>
      <c r="Q232" s="42" t="n"/>
      <c r="R232" s="32" t="n"/>
      <c r="S232" s="32" t="n"/>
      <c r="T232" s="32" t="n"/>
      <c r="U232" s="32" t="n"/>
      <c r="V232" s="32" t="n"/>
      <c r="W232" s="32" t="n"/>
    </row>
    <row r="233">
      <c r="A233" s="123" t="n">
        <v>227</v>
      </c>
      <c r="B233" s="39" t="n"/>
      <c r="C233" s="28" t="n"/>
      <c r="D233" s="39" t="n"/>
      <c r="E233" s="28" t="n"/>
      <c r="F233" s="28" t="n"/>
      <c r="G233" s="28" t="n"/>
      <c r="H233" s="28" t="n"/>
      <c r="I233" s="28" t="n"/>
      <c r="J233" s="28" t="n"/>
      <c r="K233" s="28" t="n"/>
      <c r="L233" s="28" t="n"/>
      <c r="M233" s="28" t="n"/>
      <c r="N233" s="39" t="n"/>
      <c r="O233" s="40" t="n"/>
      <c r="P233" s="40">
        <f>IF(O233&lt;&gt;"",O233*12,"")</f>
        <v/>
      </c>
      <c r="Q233" s="40" t="n"/>
      <c r="R233" s="28" t="n"/>
      <c r="S233" s="28" t="n"/>
      <c r="T233" s="28" t="n"/>
      <c r="U233" s="28" t="n"/>
      <c r="V233" s="28" t="n"/>
      <c r="W233" s="28" t="n"/>
    </row>
    <row r="234">
      <c r="A234" s="125" t="n">
        <v>228</v>
      </c>
      <c r="B234" s="41" t="n"/>
      <c r="C234" s="32" t="n"/>
      <c r="D234" s="41" t="n"/>
      <c r="E234" s="32" t="n"/>
      <c r="F234" s="32" t="n"/>
      <c r="G234" s="32" t="n"/>
      <c r="H234" s="32" t="n"/>
      <c r="I234" s="32" t="n"/>
      <c r="J234" s="32" t="n"/>
      <c r="K234" s="32" t="n"/>
      <c r="L234" s="32" t="n"/>
      <c r="M234" s="32" t="n"/>
      <c r="N234" s="41" t="n"/>
      <c r="O234" s="42" t="n"/>
      <c r="P234" s="42">
        <f>IF(O234&lt;&gt;"",O234*12,"")</f>
        <v/>
      </c>
      <c r="Q234" s="42" t="n"/>
      <c r="R234" s="32" t="n"/>
      <c r="S234" s="32" t="n"/>
      <c r="T234" s="32" t="n"/>
      <c r="U234" s="32" t="n"/>
      <c r="V234" s="32" t="n"/>
      <c r="W234" s="32" t="n"/>
    </row>
    <row r="235">
      <c r="A235" s="123" t="n">
        <v>229</v>
      </c>
      <c r="B235" s="39" t="n"/>
      <c r="C235" s="28" t="n"/>
      <c r="D235" s="39" t="n"/>
      <c r="E235" s="28" t="n"/>
      <c r="F235" s="28" t="n"/>
      <c r="G235" s="28" t="n"/>
      <c r="H235" s="28" t="n"/>
      <c r="I235" s="28" t="n"/>
      <c r="J235" s="28" t="n"/>
      <c r="K235" s="28" t="n"/>
      <c r="L235" s="28" t="n"/>
      <c r="M235" s="28" t="n"/>
      <c r="N235" s="39" t="n"/>
      <c r="O235" s="40" t="n"/>
      <c r="P235" s="40">
        <f>IF(O235&lt;&gt;"",O235*12,"")</f>
        <v/>
      </c>
      <c r="Q235" s="40" t="n"/>
      <c r="R235" s="28" t="n"/>
      <c r="S235" s="28" t="n"/>
      <c r="T235" s="28" t="n"/>
      <c r="U235" s="28" t="n"/>
      <c r="V235" s="28" t="n"/>
      <c r="W235" s="28" t="n"/>
    </row>
    <row r="236">
      <c r="A236" s="125" t="n">
        <v>230</v>
      </c>
      <c r="B236" s="41" t="n"/>
      <c r="C236" s="32" t="n"/>
      <c r="D236" s="41" t="n"/>
      <c r="E236" s="32" t="n"/>
      <c r="F236" s="32" t="n"/>
      <c r="G236" s="32" t="n"/>
      <c r="H236" s="32" t="n"/>
      <c r="I236" s="32" t="n"/>
      <c r="J236" s="32" t="n"/>
      <c r="K236" s="32" t="n"/>
      <c r="L236" s="32" t="n"/>
      <c r="M236" s="32" t="n"/>
      <c r="N236" s="41" t="n"/>
      <c r="O236" s="42" t="n"/>
      <c r="P236" s="42">
        <f>IF(O236&lt;&gt;"",O236*12,"")</f>
        <v/>
      </c>
      <c r="Q236" s="42" t="n"/>
      <c r="R236" s="32" t="n"/>
      <c r="S236" s="32" t="n"/>
      <c r="T236" s="32" t="n"/>
      <c r="U236" s="32" t="n"/>
      <c r="V236" s="32" t="n"/>
      <c r="W236" s="32" t="n"/>
    </row>
    <row r="237">
      <c r="A237" s="123" t="n">
        <v>231</v>
      </c>
      <c r="B237" s="39" t="n"/>
      <c r="C237" s="28" t="n"/>
      <c r="D237" s="39" t="n"/>
      <c r="E237" s="28" t="n"/>
      <c r="F237" s="28" t="n"/>
      <c r="G237" s="28" t="n"/>
      <c r="H237" s="28" t="n"/>
      <c r="I237" s="28" t="n"/>
      <c r="J237" s="28" t="n"/>
      <c r="K237" s="28" t="n"/>
      <c r="L237" s="28" t="n"/>
      <c r="M237" s="28" t="n"/>
      <c r="N237" s="39" t="n"/>
      <c r="O237" s="40" t="n"/>
      <c r="P237" s="40">
        <f>IF(O237&lt;&gt;"",O237*12,"")</f>
        <v/>
      </c>
      <c r="Q237" s="40" t="n"/>
      <c r="R237" s="28" t="n"/>
      <c r="S237" s="28" t="n"/>
      <c r="T237" s="28" t="n"/>
      <c r="U237" s="28" t="n"/>
      <c r="V237" s="28" t="n"/>
      <c r="W237" s="28" t="n"/>
    </row>
    <row r="238">
      <c r="A238" s="125" t="n">
        <v>232</v>
      </c>
      <c r="B238" s="41" t="n"/>
      <c r="C238" s="32" t="n"/>
      <c r="D238" s="41" t="n"/>
      <c r="E238" s="32" t="n"/>
      <c r="F238" s="32" t="n"/>
      <c r="G238" s="32" t="n"/>
      <c r="H238" s="32" t="n"/>
      <c r="I238" s="32" t="n"/>
      <c r="J238" s="32" t="n"/>
      <c r="K238" s="32" t="n"/>
      <c r="L238" s="32" t="n"/>
      <c r="M238" s="32" t="n"/>
      <c r="N238" s="41" t="n"/>
      <c r="O238" s="42" t="n"/>
      <c r="P238" s="42">
        <f>IF(O238&lt;&gt;"",O238*12,"")</f>
        <v/>
      </c>
      <c r="Q238" s="42" t="n"/>
      <c r="R238" s="32" t="n"/>
      <c r="S238" s="32" t="n"/>
      <c r="T238" s="32" t="n"/>
      <c r="U238" s="32" t="n"/>
      <c r="V238" s="32" t="n"/>
      <c r="W238" s="32" t="n"/>
    </row>
    <row r="239">
      <c r="A239" s="123" t="n">
        <v>233</v>
      </c>
      <c r="B239" s="39" t="n"/>
      <c r="C239" s="28" t="n"/>
      <c r="D239" s="39" t="n"/>
      <c r="E239" s="28" t="n"/>
      <c r="F239" s="28" t="n"/>
      <c r="G239" s="28" t="n"/>
      <c r="H239" s="28" t="n"/>
      <c r="I239" s="28" t="n"/>
      <c r="J239" s="28" t="n"/>
      <c r="K239" s="28" t="n"/>
      <c r="L239" s="28" t="n"/>
      <c r="M239" s="28" t="n"/>
      <c r="N239" s="39" t="n"/>
      <c r="O239" s="40" t="n"/>
      <c r="P239" s="40">
        <f>IF(O239&lt;&gt;"",O239*12,"")</f>
        <v/>
      </c>
      <c r="Q239" s="40" t="n"/>
      <c r="R239" s="28" t="n"/>
      <c r="S239" s="28" t="n"/>
      <c r="T239" s="28" t="n"/>
      <c r="U239" s="28" t="n"/>
      <c r="V239" s="28" t="n"/>
      <c r="W239" s="28" t="n"/>
    </row>
    <row r="240">
      <c r="A240" s="125" t="n">
        <v>234</v>
      </c>
      <c r="B240" s="41" t="n"/>
      <c r="C240" s="32" t="n"/>
      <c r="D240" s="41" t="n"/>
      <c r="E240" s="32" t="n"/>
      <c r="F240" s="32" t="n"/>
      <c r="G240" s="32" t="n"/>
      <c r="H240" s="32" t="n"/>
      <c r="I240" s="32" t="n"/>
      <c r="J240" s="32" t="n"/>
      <c r="K240" s="32" t="n"/>
      <c r="L240" s="32" t="n"/>
      <c r="M240" s="32" t="n"/>
      <c r="N240" s="41" t="n"/>
      <c r="O240" s="42" t="n"/>
      <c r="P240" s="42">
        <f>IF(O240&lt;&gt;"",O240*12,"")</f>
        <v/>
      </c>
      <c r="Q240" s="42" t="n"/>
      <c r="R240" s="32" t="n"/>
      <c r="S240" s="32" t="n"/>
      <c r="T240" s="32" t="n"/>
      <c r="U240" s="32" t="n"/>
      <c r="V240" s="32" t="n"/>
      <c r="W240" s="32" t="n"/>
    </row>
    <row r="241">
      <c r="A241" s="123" t="n">
        <v>235</v>
      </c>
      <c r="B241" s="39" t="n"/>
      <c r="C241" s="28" t="n"/>
      <c r="D241" s="39" t="n"/>
      <c r="E241" s="28" t="n"/>
      <c r="F241" s="28" t="n"/>
      <c r="G241" s="28" t="n"/>
      <c r="H241" s="28" t="n"/>
      <c r="I241" s="28" t="n"/>
      <c r="J241" s="28" t="n"/>
      <c r="K241" s="28" t="n"/>
      <c r="L241" s="28" t="n"/>
      <c r="M241" s="28" t="n"/>
      <c r="N241" s="39" t="n"/>
      <c r="O241" s="40" t="n"/>
      <c r="P241" s="40">
        <f>IF(O241&lt;&gt;"",O241*12,"")</f>
        <v/>
      </c>
      <c r="Q241" s="40" t="n"/>
      <c r="R241" s="28" t="n"/>
      <c r="S241" s="28" t="n"/>
      <c r="T241" s="28" t="n"/>
      <c r="U241" s="28" t="n"/>
      <c r="V241" s="28" t="n"/>
      <c r="W241" s="28" t="n"/>
    </row>
    <row r="242">
      <c r="A242" s="125" t="n">
        <v>236</v>
      </c>
      <c r="B242" s="41" t="n"/>
      <c r="C242" s="32" t="n"/>
      <c r="D242" s="41" t="n"/>
      <c r="E242" s="32" t="n"/>
      <c r="F242" s="32" t="n"/>
      <c r="G242" s="32" t="n"/>
      <c r="H242" s="32" t="n"/>
      <c r="I242" s="32" t="n"/>
      <c r="J242" s="32" t="n"/>
      <c r="K242" s="32" t="n"/>
      <c r="L242" s="32" t="n"/>
      <c r="M242" s="32" t="n"/>
      <c r="N242" s="41" t="n"/>
      <c r="O242" s="42" t="n"/>
      <c r="P242" s="42">
        <f>IF(O242&lt;&gt;"",O242*12,"")</f>
        <v/>
      </c>
      <c r="Q242" s="42" t="n"/>
      <c r="R242" s="32" t="n"/>
      <c r="S242" s="32" t="n"/>
      <c r="T242" s="32" t="n"/>
      <c r="U242" s="32" t="n"/>
      <c r="V242" s="32" t="n"/>
      <c r="W242" s="32" t="n"/>
    </row>
    <row r="243">
      <c r="A243" s="123" t="n">
        <v>237</v>
      </c>
      <c r="B243" s="39" t="n"/>
      <c r="C243" s="28" t="n"/>
      <c r="D243" s="39" t="n"/>
      <c r="E243" s="28" t="n"/>
      <c r="F243" s="28" t="n"/>
      <c r="G243" s="28" t="n"/>
      <c r="H243" s="28" t="n"/>
      <c r="I243" s="28" t="n"/>
      <c r="J243" s="28" t="n"/>
      <c r="K243" s="28" t="n"/>
      <c r="L243" s="28" t="n"/>
      <c r="M243" s="28" t="n"/>
      <c r="N243" s="39" t="n"/>
      <c r="O243" s="40" t="n"/>
      <c r="P243" s="40">
        <f>IF(O243&lt;&gt;"",O243*12,"")</f>
        <v/>
      </c>
      <c r="Q243" s="40" t="n"/>
      <c r="R243" s="28" t="n"/>
      <c r="S243" s="28" t="n"/>
      <c r="T243" s="28" t="n"/>
      <c r="U243" s="28" t="n"/>
      <c r="V243" s="28" t="n"/>
      <c r="W243" s="28" t="n"/>
    </row>
    <row r="244">
      <c r="A244" s="125" t="n">
        <v>238</v>
      </c>
      <c r="B244" s="41" t="n"/>
      <c r="C244" s="32" t="n"/>
      <c r="D244" s="41" t="n"/>
      <c r="E244" s="32" t="n"/>
      <c r="F244" s="32" t="n"/>
      <c r="G244" s="32" t="n"/>
      <c r="H244" s="32" t="n"/>
      <c r="I244" s="32" t="n"/>
      <c r="J244" s="32" t="n"/>
      <c r="K244" s="32" t="n"/>
      <c r="L244" s="32" t="n"/>
      <c r="M244" s="32" t="n"/>
      <c r="N244" s="41" t="n"/>
      <c r="O244" s="42" t="n"/>
      <c r="P244" s="42">
        <f>IF(O244&lt;&gt;"",O244*12,"")</f>
        <v/>
      </c>
      <c r="Q244" s="42" t="n"/>
      <c r="R244" s="32" t="n"/>
      <c r="S244" s="32" t="n"/>
      <c r="T244" s="32" t="n"/>
      <c r="U244" s="32" t="n"/>
      <c r="V244" s="32" t="n"/>
      <c r="W244" s="32" t="n"/>
    </row>
    <row r="245">
      <c r="A245" s="123" t="n">
        <v>239</v>
      </c>
      <c r="B245" s="39" t="n"/>
      <c r="C245" s="28" t="n"/>
      <c r="D245" s="39" t="n"/>
      <c r="E245" s="28" t="n"/>
      <c r="F245" s="28" t="n"/>
      <c r="G245" s="28" t="n"/>
      <c r="H245" s="28" t="n"/>
      <c r="I245" s="28" t="n"/>
      <c r="J245" s="28" t="n"/>
      <c r="K245" s="28" t="n"/>
      <c r="L245" s="28" t="n"/>
      <c r="M245" s="28" t="n"/>
      <c r="N245" s="39" t="n"/>
      <c r="O245" s="40" t="n"/>
      <c r="P245" s="40">
        <f>IF(O245&lt;&gt;"",O245*12,"")</f>
        <v/>
      </c>
      <c r="Q245" s="40" t="n"/>
      <c r="R245" s="28" t="n"/>
      <c r="S245" s="28" t="n"/>
      <c r="T245" s="28" t="n"/>
      <c r="U245" s="28" t="n"/>
      <c r="V245" s="28" t="n"/>
      <c r="W245" s="28" t="n"/>
    </row>
    <row r="246">
      <c r="A246" s="125" t="n">
        <v>240</v>
      </c>
      <c r="B246" s="41" t="n"/>
      <c r="C246" s="32" t="n"/>
      <c r="D246" s="41" t="n"/>
      <c r="E246" s="32" t="n"/>
      <c r="F246" s="32" t="n"/>
      <c r="G246" s="32" t="n"/>
      <c r="H246" s="32" t="n"/>
      <c r="I246" s="32" t="n"/>
      <c r="J246" s="32" t="n"/>
      <c r="K246" s="32" t="n"/>
      <c r="L246" s="32" t="n"/>
      <c r="M246" s="32" t="n"/>
      <c r="N246" s="41" t="n"/>
      <c r="O246" s="42" t="n"/>
      <c r="P246" s="42">
        <f>IF(O246&lt;&gt;"",O246*12,"")</f>
        <v/>
      </c>
      <c r="Q246" s="42" t="n"/>
      <c r="R246" s="32" t="n"/>
      <c r="S246" s="32" t="n"/>
      <c r="T246" s="32" t="n"/>
      <c r="U246" s="32" t="n"/>
      <c r="V246" s="32" t="n"/>
      <c r="W246" s="32" t="n"/>
    </row>
    <row r="247">
      <c r="A247" s="123" t="n">
        <v>241</v>
      </c>
      <c r="B247" s="39" t="n"/>
      <c r="C247" s="28" t="n"/>
      <c r="D247" s="39" t="n"/>
      <c r="E247" s="28" t="n"/>
      <c r="F247" s="28" t="n"/>
      <c r="G247" s="28" t="n"/>
      <c r="H247" s="28" t="n"/>
      <c r="I247" s="28" t="n"/>
      <c r="J247" s="28" t="n"/>
      <c r="K247" s="28" t="n"/>
      <c r="L247" s="28" t="n"/>
      <c r="M247" s="28" t="n"/>
      <c r="N247" s="39" t="n"/>
      <c r="O247" s="40" t="n"/>
      <c r="P247" s="40">
        <f>IF(O247&lt;&gt;"",O247*12,"")</f>
        <v/>
      </c>
      <c r="Q247" s="40" t="n"/>
      <c r="R247" s="28" t="n"/>
      <c r="S247" s="28" t="n"/>
      <c r="T247" s="28" t="n"/>
      <c r="U247" s="28" t="n"/>
      <c r="V247" s="28" t="n"/>
      <c r="W247" s="28" t="n"/>
    </row>
    <row r="248">
      <c r="A248" s="125" t="n">
        <v>242</v>
      </c>
      <c r="B248" s="41" t="n"/>
      <c r="C248" s="32" t="n"/>
      <c r="D248" s="41" t="n"/>
      <c r="E248" s="32" t="n"/>
      <c r="F248" s="32" t="n"/>
      <c r="G248" s="32" t="n"/>
      <c r="H248" s="32" t="n"/>
      <c r="I248" s="32" t="n"/>
      <c r="J248" s="32" t="n"/>
      <c r="K248" s="32" t="n"/>
      <c r="L248" s="32" t="n"/>
      <c r="M248" s="32" t="n"/>
      <c r="N248" s="41" t="n"/>
      <c r="O248" s="42" t="n"/>
      <c r="P248" s="42">
        <f>IF(O248&lt;&gt;"",O248*12,"")</f>
        <v/>
      </c>
      <c r="Q248" s="42" t="n"/>
      <c r="R248" s="32" t="n"/>
      <c r="S248" s="32" t="n"/>
      <c r="T248" s="32" t="n"/>
      <c r="U248" s="32" t="n"/>
      <c r="V248" s="32" t="n"/>
      <c r="W248" s="32" t="n"/>
    </row>
    <row r="249">
      <c r="A249" s="123" t="n">
        <v>243</v>
      </c>
      <c r="B249" s="39" t="n"/>
      <c r="C249" s="28" t="n"/>
      <c r="D249" s="39" t="n"/>
      <c r="E249" s="28" t="n"/>
      <c r="F249" s="28" t="n"/>
      <c r="G249" s="28" t="n"/>
      <c r="H249" s="28" t="n"/>
      <c r="I249" s="28" t="n"/>
      <c r="J249" s="28" t="n"/>
      <c r="K249" s="28" t="n"/>
      <c r="L249" s="28" t="n"/>
      <c r="M249" s="28" t="n"/>
      <c r="N249" s="39" t="n"/>
      <c r="O249" s="40" t="n"/>
      <c r="P249" s="40">
        <f>IF(O249&lt;&gt;"",O249*12,"")</f>
        <v/>
      </c>
      <c r="Q249" s="40" t="n"/>
      <c r="R249" s="28" t="n"/>
      <c r="S249" s="28" t="n"/>
      <c r="T249" s="28" t="n"/>
      <c r="U249" s="28" t="n"/>
      <c r="V249" s="28" t="n"/>
      <c r="W249" s="28" t="n"/>
    </row>
    <row r="250">
      <c r="A250" s="125" t="n">
        <v>244</v>
      </c>
      <c r="B250" s="41" t="n"/>
      <c r="C250" s="32" t="n"/>
      <c r="D250" s="41" t="n"/>
      <c r="E250" s="32" t="n"/>
      <c r="F250" s="32" t="n"/>
      <c r="G250" s="32" t="n"/>
      <c r="H250" s="32" t="n"/>
      <c r="I250" s="32" t="n"/>
      <c r="J250" s="32" t="n"/>
      <c r="K250" s="32" t="n"/>
      <c r="L250" s="32" t="n"/>
      <c r="M250" s="32" t="n"/>
      <c r="N250" s="41" t="n"/>
      <c r="O250" s="42" t="n"/>
      <c r="P250" s="42">
        <f>IF(O250&lt;&gt;"",O250*12,"")</f>
        <v/>
      </c>
      <c r="Q250" s="42" t="n"/>
      <c r="R250" s="32" t="n"/>
      <c r="S250" s="32" t="n"/>
      <c r="T250" s="32" t="n"/>
      <c r="U250" s="32" t="n"/>
      <c r="V250" s="32" t="n"/>
      <c r="W250" s="32" t="n"/>
    </row>
    <row r="251">
      <c r="A251" s="123" t="n">
        <v>245</v>
      </c>
      <c r="B251" s="39" t="n"/>
      <c r="C251" s="28" t="n"/>
      <c r="D251" s="39" t="n"/>
      <c r="E251" s="28" t="n"/>
      <c r="F251" s="28" t="n"/>
      <c r="G251" s="28" t="n"/>
      <c r="H251" s="28" t="n"/>
      <c r="I251" s="28" t="n"/>
      <c r="J251" s="28" t="n"/>
      <c r="K251" s="28" t="n"/>
      <c r="L251" s="28" t="n"/>
      <c r="M251" s="28" t="n"/>
      <c r="N251" s="39" t="n"/>
      <c r="O251" s="40" t="n"/>
      <c r="P251" s="40">
        <f>IF(O251&lt;&gt;"",O251*12,"")</f>
        <v/>
      </c>
      <c r="Q251" s="40" t="n"/>
      <c r="R251" s="28" t="n"/>
      <c r="S251" s="28" t="n"/>
      <c r="T251" s="28" t="n"/>
      <c r="U251" s="28" t="n"/>
      <c r="V251" s="28" t="n"/>
      <c r="W251" s="28" t="n"/>
    </row>
    <row r="252">
      <c r="A252" s="125" t="n">
        <v>246</v>
      </c>
      <c r="B252" s="41" t="n"/>
      <c r="C252" s="32" t="n"/>
      <c r="D252" s="41" t="n"/>
      <c r="E252" s="32" t="n"/>
      <c r="F252" s="32" t="n"/>
      <c r="G252" s="32" t="n"/>
      <c r="H252" s="32" t="n"/>
      <c r="I252" s="32" t="n"/>
      <c r="J252" s="32" t="n"/>
      <c r="K252" s="32" t="n"/>
      <c r="L252" s="32" t="n"/>
      <c r="M252" s="32" t="n"/>
      <c r="N252" s="41" t="n"/>
      <c r="O252" s="42" t="n"/>
      <c r="P252" s="42">
        <f>IF(O252&lt;&gt;"",O252*12,"")</f>
        <v/>
      </c>
      <c r="Q252" s="42" t="n"/>
      <c r="R252" s="32" t="n"/>
      <c r="S252" s="32" t="n"/>
      <c r="T252" s="32" t="n"/>
      <c r="U252" s="32" t="n"/>
      <c r="V252" s="32" t="n"/>
      <c r="W252" s="32" t="n"/>
    </row>
    <row r="253">
      <c r="A253" s="123" t="n">
        <v>247</v>
      </c>
      <c r="B253" s="39" t="n"/>
      <c r="C253" s="28" t="n"/>
      <c r="D253" s="39" t="n"/>
      <c r="E253" s="28" t="n"/>
      <c r="F253" s="28" t="n"/>
      <c r="G253" s="28" t="n"/>
      <c r="H253" s="28" t="n"/>
      <c r="I253" s="28" t="n"/>
      <c r="J253" s="28" t="n"/>
      <c r="K253" s="28" t="n"/>
      <c r="L253" s="28" t="n"/>
      <c r="M253" s="28" t="n"/>
      <c r="N253" s="39" t="n"/>
      <c r="O253" s="40" t="n"/>
      <c r="P253" s="40">
        <f>IF(O253&lt;&gt;"",O253*12,"")</f>
        <v/>
      </c>
      <c r="Q253" s="40" t="n"/>
      <c r="R253" s="28" t="n"/>
      <c r="S253" s="28" t="n"/>
      <c r="T253" s="28" t="n"/>
      <c r="U253" s="28" t="n"/>
      <c r="V253" s="28" t="n"/>
      <c r="W253" s="28" t="n"/>
    </row>
    <row r="254">
      <c r="A254" s="125" t="n">
        <v>248</v>
      </c>
      <c r="B254" s="41" t="n"/>
      <c r="C254" s="32" t="n"/>
      <c r="D254" s="41" t="n"/>
      <c r="E254" s="32" t="n"/>
      <c r="F254" s="32" t="n"/>
      <c r="G254" s="32" t="n"/>
      <c r="H254" s="32" t="n"/>
      <c r="I254" s="32" t="n"/>
      <c r="J254" s="32" t="n"/>
      <c r="K254" s="32" t="n"/>
      <c r="L254" s="32" t="n"/>
      <c r="M254" s="32" t="n"/>
      <c r="N254" s="41" t="n"/>
      <c r="O254" s="42" t="n"/>
      <c r="P254" s="42">
        <f>IF(O254&lt;&gt;"",O254*12,"")</f>
        <v/>
      </c>
      <c r="Q254" s="42" t="n"/>
      <c r="R254" s="32" t="n"/>
      <c r="S254" s="32" t="n"/>
      <c r="T254" s="32" t="n"/>
      <c r="U254" s="32" t="n"/>
      <c r="V254" s="32" t="n"/>
      <c r="W254" s="32" t="n"/>
    </row>
    <row r="255">
      <c r="A255" s="123" t="n">
        <v>249</v>
      </c>
      <c r="B255" s="39" t="n"/>
      <c r="C255" s="28" t="n"/>
      <c r="D255" s="39" t="n"/>
      <c r="E255" s="28" t="n"/>
      <c r="F255" s="28" t="n"/>
      <c r="G255" s="28" t="n"/>
      <c r="H255" s="28" t="n"/>
      <c r="I255" s="28" t="n"/>
      <c r="J255" s="28" t="n"/>
      <c r="K255" s="28" t="n"/>
      <c r="L255" s="28" t="n"/>
      <c r="M255" s="28" t="n"/>
      <c r="N255" s="39" t="n"/>
      <c r="O255" s="40" t="n"/>
      <c r="P255" s="40">
        <f>IF(O255&lt;&gt;"",O255*12,"")</f>
        <v/>
      </c>
      <c r="Q255" s="40" t="n"/>
      <c r="R255" s="28" t="n"/>
      <c r="S255" s="28" t="n"/>
      <c r="T255" s="28" t="n"/>
      <c r="U255" s="28" t="n"/>
      <c r="V255" s="28" t="n"/>
      <c r="W255" s="28" t="n"/>
    </row>
    <row r="256">
      <c r="A256" s="125" t="n">
        <v>250</v>
      </c>
      <c r="B256" s="41" t="n"/>
      <c r="C256" s="32" t="n"/>
      <c r="D256" s="41" t="n"/>
      <c r="E256" s="32" t="n"/>
      <c r="F256" s="32" t="n"/>
      <c r="G256" s="32" t="n"/>
      <c r="H256" s="32" t="n"/>
      <c r="I256" s="32" t="n"/>
      <c r="J256" s="32" t="n"/>
      <c r="K256" s="32" t="n"/>
      <c r="L256" s="32" t="n"/>
      <c r="M256" s="32" t="n"/>
      <c r="N256" s="41" t="n"/>
      <c r="O256" s="42" t="n"/>
      <c r="P256" s="42">
        <f>IF(O256&lt;&gt;"",O256*12,"")</f>
        <v/>
      </c>
      <c r="Q256" s="42" t="n"/>
      <c r="R256" s="32" t="n"/>
      <c r="S256" s="32" t="n"/>
      <c r="T256" s="32" t="n"/>
      <c r="U256" s="32" t="n"/>
      <c r="V256" s="32" t="n"/>
      <c r="W256" s="32" t="n"/>
    </row>
    <row r="257">
      <c r="A257" s="123" t="n">
        <v>251</v>
      </c>
      <c r="B257" s="39" t="n"/>
      <c r="C257" s="28" t="n"/>
      <c r="D257" s="39" t="n"/>
      <c r="E257" s="28" t="n"/>
      <c r="F257" s="28" t="n"/>
      <c r="G257" s="28" t="n"/>
      <c r="H257" s="28" t="n"/>
      <c r="I257" s="28" t="n"/>
      <c r="J257" s="28" t="n"/>
      <c r="K257" s="28" t="n"/>
      <c r="L257" s="28" t="n"/>
      <c r="M257" s="28" t="n"/>
      <c r="N257" s="39" t="n"/>
      <c r="O257" s="40" t="n"/>
      <c r="P257" s="40">
        <f>IF(O257&lt;&gt;"",O257*12,"")</f>
        <v/>
      </c>
      <c r="Q257" s="40" t="n"/>
      <c r="R257" s="28" t="n"/>
      <c r="S257" s="28" t="n"/>
      <c r="T257" s="28" t="n"/>
      <c r="U257" s="28" t="n"/>
      <c r="V257" s="28" t="n"/>
      <c r="W257" s="28" t="n"/>
    </row>
    <row r="258">
      <c r="A258" s="125" t="n">
        <v>252</v>
      </c>
      <c r="B258" s="41" t="n"/>
      <c r="C258" s="32" t="n"/>
      <c r="D258" s="41" t="n"/>
      <c r="E258" s="32" t="n"/>
      <c r="F258" s="32" t="n"/>
      <c r="G258" s="32" t="n"/>
      <c r="H258" s="32" t="n"/>
      <c r="I258" s="32" t="n"/>
      <c r="J258" s="32" t="n"/>
      <c r="K258" s="32" t="n"/>
      <c r="L258" s="32" t="n"/>
      <c r="M258" s="32" t="n"/>
      <c r="N258" s="41" t="n"/>
      <c r="O258" s="42" t="n"/>
      <c r="P258" s="42">
        <f>IF(O258&lt;&gt;"",O258*12,"")</f>
        <v/>
      </c>
      <c r="Q258" s="42" t="n"/>
      <c r="R258" s="32" t="n"/>
      <c r="S258" s="32" t="n"/>
      <c r="T258" s="32" t="n"/>
      <c r="U258" s="32" t="n"/>
      <c r="V258" s="32" t="n"/>
      <c r="W258" s="32" t="n"/>
    </row>
    <row r="259">
      <c r="A259" s="123" t="n">
        <v>253</v>
      </c>
      <c r="B259" s="39" t="n"/>
      <c r="C259" s="28" t="n"/>
      <c r="D259" s="39" t="n"/>
      <c r="E259" s="28" t="n"/>
      <c r="F259" s="28" t="n"/>
      <c r="G259" s="28" t="n"/>
      <c r="H259" s="28" t="n"/>
      <c r="I259" s="28" t="n"/>
      <c r="J259" s="28" t="n"/>
      <c r="K259" s="28" t="n"/>
      <c r="L259" s="28" t="n"/>
      <c r="M259" s="28" t="n"/>
      <c r="N259" s="39" t="n"/>
      <c r="O259" s="40" t="n"/>
      <c r="P259" s="40">
        <f>IF(O259&lt;&gt;"",O259*12,"")</f>
        <v/>
      </c>
      <c r="Q259" s="40" t="n"/>
      <c r="R259" s="28" t="n"/>
      <c r="S259" s="28" t="n"/>
      <c r="T259" s="28" t="n"/>
      <c r="U259" s="28" t="n"/>
      <c r="V259" s="28" t="n"/>
      <c r="W259" s="28" t="n"/>
    </row>
    <row r="260">
      <c r="A260" s="125" t="n">
        <v>254</v>
      </c>
      <c r="B260" s="41" t="n"/>
      <c r="C260" s="32" t="n"/>
      <c r="D260" s="41" t="n"/>
      <c r="E260" s="32" t="n"/>
      <c r="F260" s="32" t="n"/>
      <c r="G260" s="32" t="n"/>
      <c r="H260" s="32" t="n"/>
      <c r="I260" s="32" t="n"/>
      <c r="J260" s="32" t="n"/>
      <c r="K260" s="32" t="n"/>
      <c r="L260" s="32" t="n"/>
      <c r="M260" s="32" t="n"/>
      <c r="N260" s="41" t="n"/>
      <c r="O260" s="42" t="n"/>
      <c r="P260" s="42">
        <f>IF(O260&lt;&gt;"",O260*12,"")</f>
        <v/>
      </c>
      <c r="Q260" s="42" t="n"/>
      <c r="R260" s="32" t="n"/>
      <c r="S260" s="32" t="n"/>
      <c r="T260" s="32" t="n"/>
      <c r="U260" s="32" t="n"/>
      <c r="V260" s="32" t="n"/>
      <c r="W260" s="32" t="n"/>
    </row>
    <row r="261">
      <c r="A261" s="123" t="n">
        <v>255</v>
      </c>
      <c r="B261" s="39" t="n"/>
      <c r="C261" s="28" t="n"/>
      <c r="D261" s="39" t="n"/>
      <c r="E261" s="28" t="n"/>
      <c r="F261" s="28" t="n"/>
      <c r="G261" s="28" t="n"/>
      <c r="H261" s="28" t="n"/>
      <c r="I261" s="28" t="n"/>
      <c r="J261" s="28" t="n"/>
      <c r="K261" s="28" t="n"/>
      <c r="L261" s="28" t="n"/>
      <c r="M261" s="28" t="n"/>
      <c r="N261" s="39" t="n"/>
      <c r="O261" s="40" t="n"/>
      <c r="P261" s="40">
        <f>IF(O261&lt;&gt;"",O261*12,"")</f>
        <v/>
      </c>
      <c r="Q261" s="40" t="n"/>
      <c r="R261" s="28" t="n"/>
      <c r="S261" s="28" t="n"/>
      <c r="T261" s="28" t="n"/>
      <c r="U261" s="28" t="n"/>
      <c r="V261" s="28" t="n"/>
      <c r="W261" s="28" t="n"/>
    </row>
    <row r="262">
      <c r="A262" s="125" t="n">
        <v>256</v>
      </c>
      <c r="B262" s="41" t="n"/>
      <c r="C262" s="32" t="n"/>
      <c r="D262" s="41" t="n"/>
      <c r="E262" s="32" t="n"/>
      <c r="F262" s="32" t="n"/>
      <c r="G262" s="32" t="n"/>
      <c r="H262" s="32" t="n"/>
      <c r="I262" s="32" t="n"/>
      <c r="J262" s="32" t="n"/>
      <c r="K262" s="32" t="n"/>
      <c r="L262" s="32" t="n"/>
      <c r="M262" s="32" t="n"/>
      <c r="N262" s="41" t="n"/>
      <c r="O262" s="42" t="n"/>
      <c r="P262" s="42">
        <f>IF(O262&lt;&gt;"",O262*12,"")</f>
        <v/>
      </c>
      <c r="Q262" s="42" t="n"/>
      <c r="R262" s="32" t="n"/>
      <c r="S262" s="32" t="n"/>
      <c r="T262" s="32" t="n"/>
      <c r="U262" s="32" t="n"/>
      <c r="V262" s="32" t="n"/>
      <c r="W262" s="32" t="n"/>
    </row>
    <row r="263">
      <c r="A263" s="123" t="n">
        <v>257</v>
      </c>
      <c r="B263" s="39" t="n"/>
      <c r="C263" s="28" t="n"/>
      <c r="D263" s="39" t="n"/>
      <c r="E263" s="28" t="n"/>
      <c r="F263" s="28" t="n"/>
      <c r="G263" s="28" t="n"/>
      <c r="H263" s="28" t="n"/>
      <c r="I263" s="28" t="n"/>
      <c r="J263" s="28" t="n"/>
      <c r="K263" s="28" t="n"/>
      <c r="L263" s="28" t="n"/>
      <c r="M263" s="28" t="n"/>
      <c r="N263" s="39" t="n"/>
      <c r="O263" s="40" t="n"/>
      <c r="P263" s="40">
        <f>IF(O263&lt;&gt;"",O263*12,"")</f>
        <v/>
      </c>
      <c r="Q263" s="40" t="n"/>
      <c r="R263" s="28" t="n"/>
      <c r="S263" s="28" t="n"/>
      <c r="T263" s="28" t="n"/>
      <c r="U263" s="28" t="n"/>
      <c r="V263" s="28" t="n"/>
      <c r="W263" s="28" t="n"/>
    </row>
    <row r="264">
      <c r="A264" s="125" t="n">
        <v>258</v>
      </c>
      <c r="B264" s="41" t="n"/>
      <c r="C264" s="32" t="n"/>
      <c r="D264" s="41" t="n"/>
      <c r="E264" s="32" t="n"/>
      <c r="F264" s="32" t="n"/>
      <c r="G264" s="32" t="n"/>
      <c r="H264" s="32" t="n"/>
      <c r="I264" s="32" t="n"/>
      <c r="J264" s="32" t="n"/>
      <c r="K264" s="32" t="n"/>
      <c r="L264" s="32" t="n"/>
      <c r="M264" s="32" t="n"/>
      <c r="N264" s="41" t="n"/>
      <c r="O264" s="42" t="n"/>
      <c r="P264" s="42">
        <f>IF(O264&lt;&gt;"",O264*12,"")</f>
        <v/>
      </c>
      <c r="Q264" s="42" t="n"/>
      <c r="R264" s="32" t="n"/>
      <c r="S264" s="32" t="n"/>
      <c r="T264" s="32" t="n"/>
      <c r="U264" s="32" t="n"/>
      <c r="V264" s="32" t="n"/>
      <c r="W264" s="32" t="n"/>
    </row>
    <row r="265">
      <c r="A265" s="123" t="n">
        <v>259</v>
      </c>
      <c r="B265" s="39" t="n"/>
      <c r="C265" s="28" t="n"/>
      <c r="D265" s="39" t="n"/>
      <c r="E265" s="28" t="n"/>
      <c r="F265" s="28" t="n"/>
      <c r="G265" s="28" t="n"/>
      <c r="H265" s="28" t="n"/>
      <c r="I265" s="28" t="n"/>
      <c r="J265" s="28" t="n"/>
      <c r="K265" s="28" t="n"/>
      <c r="L265" s="28" t="n"/>
      <c r="M265" s="28" t="n"/>
      <c r="N265" s="39" t="n"/>
      <c r="O265" s="40" t="n"/>
      <c r="P265" s="40">
        <f>IF(O265&lt;&gt;"",O265*12,"")</f>
        <v/>
      </c>
      <c r="Q265" s="40" t="n"/>
      <c r="R265" s="28" t="n"/>
      <c r="S265" s="28" t="n"/>
      <c r="T265" s="28" t="n"/>
      <c r="U265" s="28" t="n"/>
      <c r="V265" s="28" t="n"/>
      <c r="W265" s="28" t="n"/>
    </row>
    <row r="266">
      <c r="A266" s="125" t="n">
        <v>260</v>
      </c>
      <c r="B266" s="41" t="n"/>
      <c r="C266" s="32" t="n"/>
      <c r="D266" s="41" t="n"/>
      <c r="E266" s="32" t="n"/>
      <c r="F266" s="32" t="n"/>
      <c r="G266" s="32" t="n"/>
      <c r="H266" s="32" t="n"/>
      <c r="I266" s="32" t="n"/>
      <c r="J266" s="32" t="n"/>
      <c r="K266" s="32" t="n"/>
      <c r="L266" s="32" t="n"/>
      <c r="M266" s="32" t="n"/>
      <c r="N266" s="41" t="n"/>
      <c r="O266" s="42" t="n"/>
      <c r="P266" s="42">
        <f>IF(O266&lt;&gt;"",O266*12,"")</f>
        <v/>
      </c>
      <c r="Q266" s="42" t="n"/>
      <c r="R266" s="32" t="n"/>
      <c r="S266" s="32" t="n"/>
      <c r="T266" s="32" t="n"/>
      <c r="U266" s="32" t="n"/>
      <c r="V266" s="32" t="n"/>
      <c r="W266" s="32" t="n"/>
    </row>
    <row r="267">
      <c r="A267" s="123" t="n">
        <v>261</v>
      </c>
      <c r="B267" s="39" t="n"/>
      <c r="C267" s="28" t="n"/>
      <c r="D267" s="39" t="n"/>
      <c r="E267" s="28" t="n"/>
      <c r="F267" s="28" t="n"/>
      <c r="G267" s="28" t="n"/>
      <c r="H267" s="28" t="n"/>
      <c r="I267" s="28" t="n"/>
      <c r="J267" s="28" t="n"/>
      <c r="K267" s="28" t="n"/>
      <c r="L267" s="28" t="n"/>
      <c r="M267" s="28" t="n"/>
      <c r="N267" s="39" t="n"/>
      <c r="O267" s="40" t="n"/>
      <c r="P267" s="40">
        <f>IF(O267&lt;&gt;"",O267*12,"")</f>
        <v/>
      </c>
      <c r="Q267" s="40" t="n"/>
      <c r="R267" s="28" t="n"/>
      <c r="S267" s="28" t="n"/>
      <c r="T267" s="28" t="n"/>
      <c r="U267" s="28" t="n"/>
      <c r="V267" s="28" t="n"/>
      <c r="W267" s="28" t="n"/>
    </row>
    <row r="268">
      <c r="A268" s="125" t="n">
        <v>262</v>
      </c>
      <c r="B268" s="41" t="n"/>
      <c r="C268" s="32" t="n"/>
      <c r="D268" s="41" t="n"/>
      <c r="E268" s="32" t="n"/>
      <c r="F268" s="32" t="n"/>
      <c r="G268" s="32" t="n"/>
      <c r="H268" s="32" t="n"/>
      <c r="I268" s="32" t="n"/>
      <c r="J268" s="32" t="n"/>
      <c r="K268" s="32" t="n"/>
      <c r="L268" s="32" t="n"/>
      <c r="M268" s="32" t="n"/>
      <c r="N268" s="41" t="n"/>
      <c r="O268" s="42" t="n"/>
      <c r="P268" s="42">
        <f>IF(O268&lt;&gt;"",O268*12,"")</f>
        <v/>
      </c>
      <c r="Q268" s="42" t="n"/>
      <c r="R268" s="32" t="n"/>
      <c r="S268" s="32" t="n"/>
      <c r="T268" s="32" t="n"/>
      <c r="U268" s="32" t="n"/>
      <c r="V268" s="32" t="n"/>
      <c r="W268" s="32" t="n"/>
    </row>
    <row r="269">
      <c r="A269" s="123" t="n">
        <v>263</v>
      </c>
      <c r="B269" s="39" t="n"/>
      <c r="C269" s="28" t="n"/>
      <c r="D269" s="39" t="n"/>
      <c r="E269" s="28" t="n"/>
      <c r="F269" s="28" t="n"/>
      <c r="G269" s="28" t="n"/>
      <c r="H269" s="28" t="n"/>
      <c r="I269" s="28" t="n"/>
      <c r="J269" s="28" t="n"/>
      <c r="K269" s="28" t="n"/>
      <c r="L269" s="28" t="n"/>
      <c r="M269" s="28" t="n"/>
      <c r="N269" s="39" t="n"/>
      <c r="O269" s="40" t="n"/>
      <c r="P269" s="40">
        <f>IF(O269&lt;&gt;"",O269*12,"")</f>
        <v/>
      </c>
      <c r="Q269" s="40" t="n"/>
      <c r="R269" s="28" t="n"/>
      <c r="S269" s="28" t="n"/>
      <c r="T269" s="28" t="n"/>
      <c r="U269" s="28" t="n"/>
      <c r="V269" s="28" t="n"/>
      <c r="W269" s="28" t="n"/>
    </row>
    <row r="270">
      <c r="A270" s="125" t="n">
        <v>264</v>
      </c>
      <c r="B270" s="41" t="n"/>
      <c r="C270" s="32" t="n"/>
      <c r="D270" s="41" t="n"/>
      <c r="E270" s="32" t="n"/>
      <c r="F270" s="32" t="n"/>
      <c r="G270" s="32" t="n"/>
      <c r="H270" s="32" t="n"/>
      <c r="I270" s="32" t="n"/>
      <c r="J270" s="32" t="n"/>
      <c r="K270" s="32" t="n"/>
      <c r="L270" s="32" t="n"/>
      <c r="M270" s="32" t="n"/>
      <c r="N270" s="41" t="n"/>
      <c r="O270" s="42" t="n"/>
      <c r="P270" s="42">
        <f>IF(O270&lt;&gt;"",O270*12,"")</f>
        <v/>
      </c>
      <c r="Q270" s="42" t="n"/>
      <c r="R270" s="32" t="n"/>
      <c r="S270" s="32" t="n"/>
      <c r="T270" s="32" t="n"/>
      <c r="U270" s="32" t="n"/>
      <c r="V270" s="32" t="n"/>
      <c r="W270" s="32" t="n"/>
    </row>
    <row r="271">
      <c r="A271" s="123" t="n">
        <v>265</v>
      </c>
      <c r="B271" s="39" t="n"/>
      <c r="C271" s="28" t="n"/>
      <c r="D271" s="39" t="n"/>
      <c r="E271" s="28" t="n"/>
      <c r="F271" s="28" t="n"/>
      <c r="G271" s="28" t="n"/>
      <c r="H271" s="28" t="n"/>
      <c r="I271" s="28" t="n"/>
      <c r="J271" s="28" t="n"/>
      <c r="K271" s="28" t="n"/>
      <c r="L271" s="28" t="n"/>
      <c r="M271" s="28" t="n"/>
      <c r="N271" s="39" t="n"/>
      <c r="O271" s="40" t="n"/>
      <c r="P271" s="40">
        <f>IF(O271&lt;&gt;"",O271*12,"")</f>
        <v/>
      </c>
      <c r="Q271" s="40" t="n"/>
      <c r="R271" s="28" t="n"/>
      <c r="S271" s="28" t="n"/>
      <c r="T271" s="28" t="n"/>
      <c r="U271" s="28" t="n"/>
      <c r="V271" s="28" t="n"/>
      <c r="W271" s="28" t="n"/>
    </row>
    <row r="272">
      <c r="A272" s="125" t="n">
        <v>266</v>
      </c>
      <c r="B272" s="41" t="n"/>
      <c r="C272" s="32" t="n"/>
      <c r="D272" s="41" t="n"/>
      <c r="E272" s="32" t="n"/>
      <c r="F272" s="32" t="n"/>
      <c r="G272" s="32" t="n"/>
      <c r="H272" s="32" t="n"/>
      <c r="I272" s="32" t="n"/>
      <c r="J272" s="32" t="n"/>
      <c r="K272" s="32" t="n"/>
      <c r="L272" s="32" t="n"/>
      <c r="M272" s="32" t="n"/>
      <c r="N272" s="41" t="n"/>
      <c r="O272" s="42" t="n"/>
      <c r="P272" s="42">
        <f>IF(O272&lt;&gt;"",O272*12,"")</f>
        <v/>
      </c>
      <c r="Q272" s="42" t="n"/>
      <c r="R272" s="32" t="n"/>
      <c r="S272" s="32" t="n"/>
      <c r="T272" s="32" t="n"/>
      <c r="U272" s="32" t="n"/>
      <c r="V272" s="32" t="n"/>
      <c r="W272" s="32" t="n"/>
    </row>
    <row r="273">
      <c r="A273" s="123" t="n">
        <v>267</v>
      </c>
      <c r="B273" s="39" t="n"/>
      <c r="C273" s="28" t="n"/>
      <c r="D273" s="39" t="n"/>
      <c r="E273" s="28" t="n"/>
      <c r="F273" s="28" t="n"/>
      <c r="G273" s="28" t="n"/>
      <c r="H273" s="28" t="n"/>
      <c r="I273" s="28" t="n"/>
      <c r="J273" s="28" t="n"/>
      <c r="K273" s="28" t="n"/>
      <c r="L273" s="28" t="n"/>
      <c r="M273" s="28" t="n"/>
      <c r="N273" s="39" t="n"/>
      <c r="O273" s="40" t="n"/>
      <c r="P273" s="40">
        <f>IF(O273&lt;&gt;"",O273*12,"")</f>
        <v/>
      </c>
      <c r="Q273" s="40" t="n"/>
      <c r="R273" s="28" t="n"/>
      <c r="S273" s="28" t="n"/>
      <c r="T273" s="28" t="n"/>
      <c r="U273" s="28" t="n"/>
      <c r="V273" s="28" t="n"/>
      <c r="W273" s="28" t="n"/>
    </row>
    <row r="274">
      <c r="A274" s="125" t="n">
        <v>268</v>
      </c>
      <c r="B274" s="41" t="n"/>
      <c r="C274" s="32" t="n"/>
      <c r="D274" s="41" t="n"/>
      <c r="E274" s="32" t="n"/>
      <c r="F274" s="32" t="n"/>
      <c r="G274" s="32" t="n"/>
      <c r="H274" s="32" t="n"/>
      <c r="I274" s="32" t="n"/>
      <c r="J274" s="32" t="n"/>
      <c r="K274" s="32" t="n"/>
      <c r="L274" s="32" t="n"/>
      <c r="M274" s="32" t="n"/>
      <c r="N274" s="41" t="n"/>
      <c r="O274" s="42" t="n"/>
      <c r="P274" s="42">
        <f>IF(O274&lt;&gt;"",O274*12,"")</f>
        <v/>
      </c>
      <c r="Q274" s="42" t="n"/>
      <c r="R274" s="32" t="n"/>
      <c r="S274" s="32" t="n"/>
      <c r="T274" s="32" t="n"/>
      <c r="U274" s="32" t="n"/>
      <c r="V274" s="32" t="n"/>
      <c r="W274" s="32" t="n"/>
    </row>
    <row r="275">
      <c r="A275" s="123" t="n">
        <v>269</v>
      </c>
      <c r="B275" s="39" t="n"/>
      <c r="C275" s="28" t="n"/>
      <c r="D275" s="39" t="n"/>
      <c r="E275" s="28" t="n"/>
      <c r="F275" s="28" t="n"/>
      <c r="G275" s="28" t="n"/>
      <c r="H275" s="28" t="n"/>
      <c r="I275" s="28" t="n"/>
      <c r="J275" s="28" t="n"/>
      <c r="K275" s="28" t="n"/>
      <c r="L275" s="28" t="n"/>
      <c r="M275" s="28" t="n"/>
      <c r="N275" s="39" t="n"/>
      <c r="O275" s="40" t="n"/>
      <c r="P275" s="40">
        <f>IF(O275&lt;&gt;"",O275*12,"")</f>
        <v/>
      </c>
      <c r="Q275" s="40" t="n"/>
      <c r="R275" s="28" t="n"/>
      <c r="S275" s="28" t="n"/>
      <c r="T275" s="28" t="n"/>
      <c r="U275" s="28" t="n"/>
      <c r="V275" s="28" t="n"/>
      <c r="W275" s="28" t="n"/>
    </row>
    <row r="276">
      <c r="A276" s="125" t="n">
        <v>270</v>
      </c>
      <c r="B276" s="41" t="n"/>
      <c r="C276" s="32" t="n"/>
      <c r="D276" s="41" t="n"/>
      <c r="E276" s="32" t="n"/>
      <c r="F276" s="32" t="n"/>
      <c r="G276" s="32" t="n"/>
      <c r="H276" s="32" t="n"/>
      <c r="I276" s="32" t="n"/>
      <c r="J276" s="32" t="n"/>
      <c r="K276" s="32" t="n"/>
      <c r="L276" s="32" t="n"/>
      <c r="M276" s="32" t="n"/>
      <c r="N276" s="41" t="n"/>
      <c r="O276" s="42" t="n"/>
      <c r="P276" s="42">
        <f>IF(O276&lt;&gt;"",O276*12,"")</f>
        <v/>
      </c>
      <c r="Q276" s="42" t="n"/>
      <c r="R276" s="32" t="n"/>
      <c r="S276" s="32" t="n"/>
      <c r="T276" s="32" t="n"/>
      <c r="U276" s="32" t="n"/>
      <c r="V276" s="32" t="n"/>
      <c r="W276" s="32" t="n"/>
    </row>
    <row r="277">
      <c r="A277" s="123" t="n">
        <v>271</v>
      </c>
      <c r="B277" s="39" t="n"/>
      <c r="C277" s="28" t="n"/>
      <c r="D277" s="39" t="n"/>
      <c r="E277" s="28" t="n"/>
      <c r="F277" s="28" t="n"/>
      <c r="G277" s="28" t="n"/>
      <c r="H277" s="28" t="n"/>
      <c r="I277" s="28" t="n"/>
      <c r="J277" s="28" t="n"/>
      <c r="K277" s="28" t="n"/>
      <c r="L277" s="28" t="n"/>
      <c r="M277" s="28" t="n"/>
      <c r="N277" s="39" t="n"/>
      <c r="O277" s="40" t="n"/>
      <c r="P277" s="40">
        <f>IF(O277&lt;&gt;"",O277*12,"")</f>
        <v/>
      </c>
      <c r="Q277" s="40" t="n"/>
      <c r="R277" s="28" t="n"/>
      <c r="S277" s="28" t="n"/>
      <c r="T277" s="28" t="n"/>
      <c r="U277" s="28" t="n"/>
      <c r="V277" s="28" t="n"/>
      <c r="W277" s="28" t="n"/>
    </row>
    <row r="278">
      <c r="A278" s="125" t="n">
        <v>272</v>
      </c>
      <c r="B278" s="41" t="n"/>
      <c r="C278" s="32" t="n"/>
      <c r="D278" s="41" t="n"/>
      <c r="E278" s="32" t="n"/>
      <c r="F278" s="32" t="n"/>
      <c r="G278" s="32" t="n"/>
      <c r="H278" s="32" t="n"/>
      <c r="I278" s="32" t="n"/>
      <c r="J278" s="32" t="n"/>
      <c r="K278" s="32" t="n"/>
      <c r="L278" s="32" t="n"/>
      <c r="M278" s="32" t="n"/>
      <c r="N278" s="41" t="n"/>
      <c r="O278" s="42" t="n"/>
      <c r="P278" s="42">
        <f>IF(O278&lt;&gt;"",O278*12,"")</f>
        <v/>
      </c>
      <c r="Q278" s="42" t="n"/>
      <c r="R278" s="32" t="n"/>
      <c r="S278" s="32" t="n"/>
      <c r="T278" s="32" t="n"/>
      <c r="U278" s="32" t="n"/>
      <c r="V278" s="32" t="n"/>
      <c r="W278" s="32" t="n"/>
    </row>
    <row r="279">
      <c r="A279" s="123" t="n">
        <v>273</v>
      </c>
      <c r="B279" s="39" t="n"/>
      <c r="C279" s="28" t="n"/>
      <c r="D279" s="39" t="n"/>
      <c r="E279" s="28" t="n"/>
      <c r="F279" s="28" t="n"/>
      <c r="G279" s="28" t="n"/>
      <c r="H279" s="28" t="n"/>
      <c r="I279" s="28" t="n"/>
      <c r="J279" s="28" t="n"/>
      <c r="K279" s="28" t="n"/>
      <c r="L279" s="28" t="n"/>
      <c r="M279" s="28" t="n"/>
      <c r="N279" s="39" t="n"/>
      <c r="O279" s="40" t="n"/>
      <c r="P279" s="40">
        <f>IF(O279&lt;&gt;"",O279*12,"")</f>
        <v/>
      </c>
      <c r="Q279" s="40" t="n"/>
      <c r="R279" s="28" t="n"/>
      <c r="S279" s="28" t="n"/>
      <c r="T279" s="28" t="n"/>
      <c r="U279" s="28" t="n"/>
      <c r="V279" s="28" t="n"/>
      <c r="W279" s="28" t="n"/>
    </row>
    <row r="280">
      <c r="A280" s="125" t="n">
        <v>274</v>
      </c>
      <c r="B280" s="41" t="n"/>
      <c r="C280" s="32" t="n"/>
      <c r="D280" s="41" t="n"/>
      <c r="E280" s="32" t="n"/>
      <c r="F280" s="32" t="n"/>
      <c r="G280" s="32" t="n"/>
      <c r="H280" s="32" t="n"/>
      <c r="I280" s="32" t="n"/>
      <c r="J280" s="32" t="n"/>
      <c r="K280" s="32" t="n"/>
      <c r="L280" s="32" t="n"/>
      <c r="M280" s="32" t="n"/>
      <c r="N280" s="41" t="n"/>
      <c r="O280" s="42" t="n"/>
      <c r="P280" s="42">
        <f>IF(O280&lt;&gt;"",O280*12,"")</f>
        <v/>
      </c>
      <c r="Q280" s="42" t="n"/>
      <c r="R280" s="32" t="n"/>
      <c r="S280" s="32" t="n"/>
      <c r="T280" s="32" t="n"/>
      <c r="U280" s="32" t="n"/>
      <c r="V280" s="32" t="n"/>
      <c r="W280" s="32" t="n"/>
    </row>
    <row r="281">
      <c r="A281" s="123" t="n">
        <v>275</v>
      </c>
      <c r="B281" s="39" t="n"/>
      <c r="C281" s="28" t="n"/>
      <c r="D281" s="39" t="n"/>
      <c r="E281" s="28" t="n"/>
      <c r="F281" s="28" t="n"/>
      <c r="G281" s="28" t="n"/>
      <c r="H281" s="28" t="n"/>
      <c r="I281" s="28" t="n"/>
      <c r="J281" s="28" t="n"/>
      <c r="K281" s="28" t="n"/>
      <c r="L281" s="28" t="n"/>
      <c r="M281" s="28" t="n"/>
      <c r="N281" s="39" t="n"/>
      <c r="O281" s="40" t="n"/>
      <c r="P281" s="40">
        <f>IF(O281&lt;&gt;"",O281*12,"")</f>
        <v/>
      </c>
      <c r="Q281" s="40" t="n"/>
      <c r="R281" s="28" t="n"/>
      <c r="S281" s="28" t="n"/>
      <c r="T281" s="28" t="n"/>
      <c r="U281" s="28" t="n"/>
      <c r="V281" s="28" t="n"/>
      <c r="W281" s="28" t="n"/>
    </row>
    <row r="282">
      <c r="A282" s="125" t="n">
        <v>276</v>
      </c>
      <c r="B282" s="41" t="n"/>
      <c r="C282" s="32" t="n"/>
      <c r="D282" s="41" t="n"/>
      <c r="E282" s="32" t="n"/>
      <c r="F282" s="32" t="n"/>
      <c r="G282" s="32" t="n"/>
      <c r="H282" s="32" t="n"/>
      <c r="I282" s="32" t="n"/>
      <c r="J282" s="32" t="n"/>
      <c r="K282" s="32" t="n"/>
      <c r="L282" s="32" t="n"/>
      <c r="M282" s="32" t="n"/>
      <c r="N282" s="41" t="n"/>
      <c r="O282" s="42" t="n"/>
      <c r="P282" s="42">
        <f>IF(O282&lt;&gt;"",O282*12,"")</f>
        <v/>
      </c>
      <c r="Q282" s="42" t="n"/>
      <c r="R282" s="32" t="n"/>
      <c r="S282" s="32" t="n"/>
      <c r="T282" s="32" t="n"/>
      <c r="U282" s="32" t="n"/>
      <c r="V282" s="32" t="n"/>
      <c r="W282" s="32" t="n"/>
    </row>
    <row r="283">
      <c r="A283" s="123" t="n">
        <v>277</v>
      </c>
      <c r="B283" s="39" t="n"/>
      <c r="C283" s="28" t="n"/>
      <c r="D283" s="39" t="n"/>
      <c r="E283" s="28" t="n"/>
      <c r="F283" s="28" t="n"/>
      <c r="G283" s="28" t="n"/>
      <c r="H283" s="28" t="n"/>
      <c r="I283" s="28" t="n"/>
      <c r="J283" s="28" t="n"/>
      <c r="K283" s="28" t="n"/>
      <c r="L283" s="28" t="n"/>
      <c r="M283" s="28" t="n"/>
      <c r="N283" s="39" t="n"/>
      <c r="O283" s="40" t="n"/>
      <c r="P283" s="40">
        <f>IF(O283&lt;&gt;"",O283*12,"")</f>
        <v/>
      </c>
      <c r="Q283" s="40" t="n"/>
      <c r="R283" s="28" t="n"/>
      <c r="S283" s="28" t="n"/>
      <c r="T283" s="28" t="n"/>
      <c r="U283" s="28" t="n"/>
      <c r="V283" s="28" t="n"/>
      <c r="W283" s="28" t="n"/>
    </row>
    <row r="284">
      <c r="A284" s="125" t="n">
        <v>278</v>
      </c>
      <c r="B284" s="41" t="n"/>
      <c r="C284" s="32" t="n"/>
      <c r="D284" s="41" t="n"/>
      <c r="E284" s="32" t="n"/>
      <c r="F284" s="32" t="n"/>
      <c r="G284" s="32" t="n"/>
      <c r="H284" s="32" t="n"/>
      <c r="I284" s="32" t="n"/>
      <c r="J284" s="32" t="n"/>
      <c r="K284" s="32" t="n"/>
      <c r="L284" s="32" t="n"/>
      <c r="M284" s="32" t="n"/>
      <c r="N284" s="41" t="n"/>
      <c r="O284" s="42" t="n"/>
      <c r="P284" s="42">
        <f>IF(O284&lt;&gt;"",O284*12,"")</f>
        <v/>
      </c>
      <c r="Q284" s="42" t="n"/>
      <c r="R284" s="32" t="n"/>
      <c r="S284" s="32" t="n"/>
      <c r="T284" s="32" t="n"/>
      <c r="U284" s="32" t="n"/>
      <c r="V284" s="32" t="n"/>
      <c r="W284" s="32" t="n"/>
    </row>
    <row r="285">
      <c r="A285" s="123" t="n">
        <v>279</v>
      </c>
      <c r="B285" s="39" t="n"/>
      <c r="C285" s="28" t="n"/>
      <c r="D285" s="39" t="n"/>
      <c r="E285" s="28" t="n"/>
      <c r="F285" s="28" t="n"/>
      <c r="G285" s="28" t="n"/>
      <c r="H285" s="28" t="n"/>
      <c r="I285" s="28" t="n"/>
      <c r="J285" s="28" t="n"/>
      <c r="K285" s="28" t="n"/>
      <c r="L285" s="28" t="n"/>
      <c r="M285" s="28" t="n"/>
      <c r="N285" s="39" t="n"/>
      <c r="O285" s="40" t="n"/>
      <c r="P285" s="40">
        <f>IF(O285&lt;&gt;"",O285*12,"")</f>
        <v/>
      </c>
      <c r="Q285" s="40" t="n"/>
      <c r="R285" s="28" t="n"/>
      <c r="S285" s="28" t="n"/>
      <c r="T285" s="28" t="n"/>
      <c r="U285" s="28" t="n"/>
      <c r="V285" s="28" t="n"/>
      <c r="W285" s="28" t="n"/>
    </row>
    <row r="286">
      <c r="A286" s="125" t="n">
        <v>280</v>
      </c>
      <c r="B286" s="41" t="n"/>
      <c r="C286" s="32" t="n"/>
      <c r="D286" s="41" t="n"/>
      <c r="E286" s="32" t="n"/>
      <c r="F286" s="32" t="n"/>
      <c r="G286" s="32" t="n"/>
      <c r="H286" s="32" t="n"/>
      <c r="I286" s="32" t="n"/>
      <c r="J286" s="32" t="n"/>
      <c r="K286" s="32" t="n"/>
      <c r="L286" s="32" t="n"/>
      <c r="M286" s="32" t="n"/>
      <c r="N286" s="41" t="n"/>
      <c r="O286" s="42" t="n"/>
      <c r="P286" s="42">
        <f>IF(O286&lt;&gt;"",O286*12,"")</f>
        <v/>
      </c>
      <c r="Q286" s="42" t="n"/>
      <c r="R286" s="32" t="n"/>
      <c r="S286" s="32" t="n"/>
      <c r="T286" s="32" t="n"/>
      <c r="U286" s="32" t="n"/>
      <c r="V286" s="32" t="n"/>
      <c r="W286" s="32" t="n"/>
    </row>
    <row r="287">
      <c r="A287" s="123" t="n">
        <v>281</v>
      </c>
      <c r="B287" s="39" t="n"/>
      <c r="C287" s="28" t="n"/>
      <c r="D287" s="39" t="n"/>
      <c r="E287" s="28" t="n"/>
      <c r="F287" s="28" t="n"/>
      <c r="G287" s="28" t="n"/>
      <c r="H287" s="28" t="n"/>
      <c r="I287" s="28" t="n"/>
      <c r="J287" s="28" t="n"/>
      <c r="K287" s="28" t="n"/>
      <c r="L287" s="28" t="n"/>
      <c r="M287" s="28" t="n"/>
      <c r="N287" s="39" t="n"/>
      <c r="O287" s="40" t="n"/>
      <c r="P287" s="40">
        <f>IF(O287&lt;&gt;"",O287*12,"")</f>
        <v/>
      </c>
      <c r="Q287" s="40" t="n"/>
      <c r="R287" s="28" t="n"/>
      <c r="S287" s="28" t="n"/>
      <c r="T287" s="28" t="n"/>
      <c r="U287" s="28" t="n"/>
      <c r="V287" s="28" t="n"/>
      <c r="W287" s="28" t="n"/>
    </row>
    <row r="288">
      <c r="A288" s="125" t="n">
        <v>282</v>
      </c>
      <c r="B288" s="41" t="n"/>
      <c r="C288" s="32" t="n"/>
      <c r="D288" s="41" t="n"/>
      <c r="E288" s="32" t="n"/>
      <c r="F288" s="32" t="n"/>
      <c r="G288" s="32" t="n"/>
      <c r="H288" s="32" t="n"/>
      <c r="I288" s="32" t="n"/>
      <c r="J288" s="32" t="n"/>
      <c r="K288" s="32" t="n"/>
      <c r="L288" s="32" t="n"/>
      <c r="M288" s="32" t="n"/>
      <c r="N288" s="41" t="n"/>
      <c r="O288" s="42" t="n"/>
      <c r="P288" s="42">
        <f>IF(O288&lt;&gt;"",O288*12,"")</f>
        <v/>
      </c>
      <c r="Q288" s="42" t="n"/>
      <c r="R288" s="32" t="n"/>
      <c r="S288" s="32" t="n"/>
      <c r="T288" s="32" t="n"/>
      <c r="U288" s="32" t="n"/>
      <c r="V288" s="32" t="n"/>
      <c r="W288" s="32" t="n"/>
    </row>
    <row r="289">
      <c r="A289" s="123" t="n">
        <v>283</v>
      </c>
      <c r="B289" s="39" t="n"/>
      <c r="C289" s="28" t="n"/>
      <c r="D289" s="39" t="n"/>
      <c r="E289" s="28" t="n"/>
      <c r="F289" s="28" t="n"/>
      <c r="G289" s="28" t="n"/>
      <c r="H289" s="28" t="n"/>
      <c r="I289" s="28" t="n"/>
      <c r="J289" s="28" t="n"/>
      <c r="K289" s="28" t="n"/>
      <c r="L289" s="28" t="n"/>
      <c r="M289" s="28" t="n"/>
      <c r="N289" s="39" t="n"/>
      <c r="O289" s="40" t="n"/>
      <c r="P289" s="40">
        <f>IF(O289&lt;&gt;"",O289*12,"")</f>
        <v/>
      </c>
      <c r="Q289" s="40" t="n"/>
      <c r="R289" s="28" t="n"/>
      <c r="S289" s="28" t="n"/>
      <c r="T289" s="28" t="n"/>
      <c r="U289" s="28" t="n"/>
      <c r="V289" s="28" t="n"/>
      <c r="W289" s="28" t="n"/>
    </row>
    <row r="290">
      <c r="A290" s="125" t="n">
        <v>284</v>
      </c>
      <c r="B290" s="41" t="n"/>
      <c r="C290" s="32" t="n"/>
      <c r="D290" s="41" t="n"/>
      <c r="E290" s="32" t="n"/>
      <c r="F290" s="32" t="n"/>
      <c r="G290" s="32" t="n"/>
      <c r="H290" s="32" t="n"/>
      <c r="I290" s="32" t="n"/>
      <c r="J290" s="32" t="n"/>
      <c r="K290" s="32" t="n"/>
      <c r="L290" s="32" t="n"/>
      <c r="M290" s="32" t="n"/>
      <c r="N290" s="41" t="n"/>
      <c r="O290" s="42" t="n"/>
      <c r="P290" s="42">
        <f>IF(O290&lt;&gt;"",O290*12,"")</f>
        <v/>
      </c>
      <c r="Q290" s="42" t="n"/>
      <c r="R290" s="32" t="n"/>
      <c r="S290" s="32" t="n"/>
      <c r="T290" s="32" t="n"/>
      <c r="U290" s="32" t="n"/>
      <c r="V290" s="32" t="n"/>
      <c r="W290" s="32" t="n"/>
    </row>
    <row r="291">
      <c r="A291" s="123" t="n">
        <v>285</v>
      </c>
      <c r="B291" s="39" t="n"/>
      <c r="C291" s="28" t="n"/>
      <c r="D291" s="39" t="n"/>
      <c r="E291" s="28" t="n"/>
      <c r="F291" s="28" t="n"/>
      <c r="G291" s="28" t="n"/>
      <c r="H291" s="28" t="n"/>
      <c r="I291" s="28" t="n"/>
      <c r="J291" s="28" t="n"/>
      <c r="K291" s="28" t="n"/>
      <c r="L291" s="28" t="n"/>
      <c r="M291" s="28" t="n"/>
      <c r="N291" s="39" t="n"/>
      <c r="O291" s="40" t="n"/>
      <c r="P291" s="40">
        <f>IF(O291&lt;&gt;"",O291*12,"")</f>
        <v/>
      </c>
      <c r="Q291" s="40" t="n"/>
      <c r="R291" s="28" t="n"/>
      <c r="S291" s="28" t="n"/>
      <c r="T291" s="28" t="n"/>
      <c r="U291" s="28" t="n"/>
      <c r="V291" s="28" t="n"/>
      <c r="W291" s="28" t="n"/>
    </row>
    <row r="292">
      <c r="A292" s="125" t="n">
        <v>286</v>
      </c>
      <c r="B292" s="41" t="n"/>
      <c r="C292" s="32" t="n"/>
      <c r="D292" s="41" t="n"/>
      <c r="E292" s="32" t="n"/>
      <c r="F292" s="32" t="n"/>
      <c r="G292" s="32" t="n"/>
      <c r="H292" s="32" t="n"/>
      <c r="I292" s="32" t="n"/>
      <c r="J292" s="32" t="n"/>
      <c r="K292" s="32" t="n"/>
      <c r="L292" s="32" t="n"/>
      <c r="M292" s="32" t="n"/>
      <c r="N292" s="41" t="n"/>
      <c r="O292" s="42" t="n"/>
      <c r="P292" s="42">
        <f>IF(O292&lt;&gt;"",O292*12,"")</f>
        <v/>
      </c>
      <c r="Q292" s="42" t="n"/>
      <c r="R292" s="32" t="n"/>
      <c r="S292" s="32" t="n"/>
      <c r="T292" s="32" t="n"/>
      <c r="U292" s="32" t="n"/>
      <c r="V292" s="32" t="n"/>
      <c r="W292" s="32" t="n"/>
    </row>
    <row r="293">
      <c r="A293" s="123" t="n">
        <v>287</v>
      </c>
      <c r="B293" s="39" t="n"/>
      <c r="C293" s="28" t="n"/>
      <c r="D293" s="39" t="n"/>
      <c r="E293" s="28" t="n"/>
      <c r="F293" s="28" t="n"/>
      <c r="G293" s="28" t="n"/>
      <c r="H293" s="28" t="n"/>
      <c r="I293" s="28" t="n"/>
      <c r="J293" s="28" t="n"/>
      <c r="K293" s="28" t="n"/>
      <c r="L293" s="28" t="n"/>
      <c r="M293" s="28" t="n"/>
      <c r="N293" s="39" t="n"/>
      <c r="O293" s="40" t="n"/>
      <c r="P293" s="40">
        <f>IF(O293&lt;&gt;"",O293*12,"")</f>
        <v/>
      </c>
      <c r="Q293" s="40" t="n"/>
      <c r="R293" s="28" t="n"/>
      <c r="S293" s="28" t="n"/>
      <c r="T293" s="28" t="n"/>
      <c r="U293" s="28" t="n"/>
      <c r="V293" s="28" t="n"/>
      <c r="W293" s="28" t="n"/>
    </row>
    <row r="294">
      <c r="A294" s="125" t="n">
        <v>288</v>
      </c>
      <c r="B294" s="41" t="n"/>
      <c r="C294" s="32" t="n"/>
      <c r="D294" s="41" t="n"/>
      <c r="E294" s="32" t="n"/>
      <c r="F294" s="32" t="n"/>
      <c r="G294" s="32" t="n"/>
      <c r="H294" s="32" t="n"/>
      <c r="I294" s="32" t="n"/>
      <c r="J294" s="32" t="n"/>
      <c r="K294" s="32" t="n"/>
      <c r="L294" s="32" t="n"/>
      <c r="M294" s="32" t="n"/>
      <c r="N294" s="41" t="n"/>
      <c r="O294" s="42" t="n"/>
      <c r="P294" s="42">
        <f>IF(O294&lt;&gt;"",O294*12,"")</f>
        <v/>
      </c>
      <c r="Q294" s="42" t="n"/>
      <c r="R294" s="32" t="n"/>
      <c r="S294" s="32" t="n"/>
      <c r="T294" s="32" t="n"/>
      <c r="U294" s="32" t="n"/>
      <c r="V294" s="32" t="n"/>
      <c r="W294" s="32" t="n"/>
    </row>
    <row r="295">
      <c r="A295" s="123" t="n">
        <v>289</v>
      </c>
      <c r="B295" s="39" t="n"/>
      <c r="C295" s="28" t="n"/>
      <c r="D295" s="39" t="n"/>
      <c r="E295" s="28" t="n"/>
      <c r="F295" s="28" t="n"/>
      <c r="G295" s="28" t="n"/>
      <c r="H295" s="28" t="n"/>
      <c r="I295" s="28" t="n"/>
      <c r="J295" s="28" t="n"/>
      <c r="K295" s="28" t="n"/>
      <c r="L295" s="28" t="n"/>
      <c r="M295" s="28" t="n"/>
      <c r="N295" s="39" t="n"/>
      <c r="O295" s="40" t="n"/>
      <c r="P295" s="40">
        <f>IF(O295&lt;&gt;"",O295*12,"")</f>
        <v/>
      </c>
      <c r="Q295" s="40" t="n"/>
      <c r="R295" s="28" t="n"/>
      <c r="S295" s="28" t="n"/>
      <c r="T295" s="28" t="n"/>
      <c r="U295" s="28" t="n"/>
      <c r="V295" s="28" t="n"/>
      <c r="W295" s="28" t="n"/>
    </row>
    <row r="296">
      <c r="A296" s="125" t="n">
        <v>290</v>
      </c>
      <c r="B296" s="41" t="n"/>
      <c r="C296" s="32" t="n"/>
      <c r="D296" s="41" t="n"/>
      <c r="E296" s="32" t="n"/>
      <c r="F296" s="32" t="n"/>
      <c r="G296" s="32" t="n"/>
      <c r="H296" s="32" t="n"/>
      <c r="I296" s="32" t="n"/>
      <c r="J296" s="32" t="n"/>
      <c r="K296" s="32" t="n"/>
      <c r="L296" s="32" t="n"/>
      <c r="M296" s="32" t="n"/>
      <c r="N296" s="41" t="n"/>
      <c r="O296" s="42" t="n"/>
      <c r="P296" s="42">
        <f>IF(O296&lt;&gt;"",O296*12,"")</f>
        <v/>
      </c>
      <c r="Q296" s="42" t="n"/>
      <c r="R296" s="32" t="n"/>
      <c r="S296" s="32" t="n"/>
      <c r="T296" s="32" t="n"/>
      <c r="U296" s="32" t="n"/>
      <c r="V296" s="32" t="n"/>
      <c r="W296" s="32" t="n"/>
    </row>
    <row r="297">
      <c r="A297" s="123" t="n">
        <v>291</v>
      </c>
      <c r="B297" s="39" t="n"/>
      <c r="C297" s="28" t="n"/>
      <c r="D297" s="39" t="n"/>
      <c r="E297" s="28" t="n"/>
      <c r="F297" s="28" t="n"/>
      <c r="G297" s="28" t="n"/>
      <c r="H297" s="28" t="n"/>
      <c r="I297" s="28" t="n"/>
      <c r="J297" s="28" t="n"/>
      <c r="K297" s="28" t="n"/>
      <c r="L297" s="28" t="n"/>
      <c r="M297" s="28" t="n"/>
      <c r="N297" s="39" t="n"/>
      <c r="O297" s="40" t="n"/>
      <c r="P297" s="40">
        <f>IF(O297&lt;&gt;"",O297*12,"")</f>
        <v/>
      </c>
      <c r="Q297" s="40" t="n"/>
      <c r="R297" s="28" t="n"/>
      <c r="S297" s="28" t="n"/>
      <c r="T297" s="28" t="n"/>
      <c r="U297" s="28" t="n"/>
      <c r="V297" s="28" t="n"/>
      <c r="W297" s="28" t="n"/>
    </row>
    <row r="298">
      <c r="A298" s="125" t="n">
        <v>292</v>
      </c>
      <c r="B298" s="41" t="n"/>
      <c r="C298" s="32" t="n"/>
      <c r="D298" s="41" t="n"/>
      <c r="E298" s="32" t="n"/>
      <c r="F298" s="32" t="n"/>
      <c r="G298" s="32" t="n"/>
      <c r="H298" s="32" t="n"/>
      <c r="I298" s="32" t="n"/>
      <c r="J298" s="32" t="n"/>
      <c r="K298" s="32" t="n"/>
      <c r="L298" s="32" t="n"/>
      <c r="M298" s="32" t="n"/>
      <c r="N298" s="41" t="n"/>
      <c r="O298" s="42" t="n"/>
      <c r="P298" s="42">
        <f>IF(O298&lt;&gt;"",O298*12,"")</f>
        <v/>
      </c>
      <c r="Q298" s="42" t="n"/>
      <c r="R298" s="32" t="n"/>
      <c r="S298" s="32" t="n"/>
      <c r="T298" s="32" t="n"/>
      <c r="U298" s="32" t="n"/>
      <c r="V298" s="32" t="n"/>
      <c r="W298" s="32" t="n"/>
    </row>
    <row r="299">
      <c r="A299" s="123" t="n">
        <v>293</v>
      </c>
      <c r="B299" s="39" t="n"/>
      <c r="C299" s="28" t="n"/>
      <c r="D299" s="39" t="n"/>
      <c r="E299" s="28" t="n"/>
      <c r="F299" s="28" t="n"/>
      <c r="G299" s="28" t="n"/>
      <c r="H299" s="28" t="n"/>
      <c r="I299" s="28" t="n"/>
      <c r="J299" s="28" t="n"/>
      <c r="K299" s="28" t="n"/>
      <c r="L299" s="28" t="n"/>
      <c r="M299" s="28" t="n"/>
      <c r="N299" s="39" t="n"/>
      <c r="O299" s="40" t="n"/>
      <c r="P299" s="40">
        <f>IF(O299&lt;&gt;"",O299*12,"")</f>
        <v/>
      </c>
      <c r="Q299" s="40" t="n"/>
      <c r="R299" s="28" t="n"/>
      <c r="S299" s="28" t="n"/>
      <c r="T299" s="28" t="n"/>
      <c r="U299" s="28" t="n"/>
      <c r="V299" s="28" t="n"/>
      <c r="W299" s="28" t="n"/>
    </row>
    <row r="300">
      <c r="A300" s="125" t="n">
        <v>294</v>
      </c>
      <c r="B300" s="41" t="n"/>
      <c r="C300" s="32" t="n"/>
      <c r="D300" s="41" t="n"/>
      <c r="E300" s="32" t="n"/>
      <c r="F300" s="32" t="n"/>
      <c r="G300" s="32" t="n"/>
      <c r="H300" s="32" t="n"/>
      <c r="I300" s="32" t="n"/>
      <c r="J300" s="32" t="n"/>
      <c r="K300" s="32" t="n"/>
      <c r="L300" s="32" t="n"/>
      <c r="M300" s="32" t="n"/>
      <c r="N300" s="41" t="n"/>
      <c r="O300" s="42" t="n"/>
      <c r="P300" s="42">
        <f>IF(O300&lt;&gt;"",O300*12,"")</f>
        <v/>
      </c>
      <c r="Q300" s="42" t="n"/>
      <c r="R300" s="32" t="n"/>
      <c r="S300" s="32" t="n"/>
      <c r="T300" s="32" t="n"/>
      <c r="U300" s="32" t="n"/>
      <c r="V300" s="32" t="n"/>
      <c r="W300" s="32" t="n"/>
    </row>
    <row r="301">
      <c r="A301" s="123" t="n">
        <v>295</v>
      </c>
      <c r="B301" s="39" t="n"/>
      <c r="C301" s="28" t="n"/>
      <c r="D301" s="39" t="n"/>
      <c r="E301" s="28" t="n"/>
      <c r="F301" s="28" t="n"/>
      <c r="G301" s="28" t="n"/>
      <c r="H301" s="28" t="n"/>
      <c r="I301" s="28" t="n"/>
      <c r="J301" s="28" t="n"/>
      <c r="K301" s="28" t="n"/>
      <c r="L301" s="28" t="n"/>
      <c r="M301" s="28" t="n"/>
      <c r="N301" s="39" t="n"/>
      <c r="O301" s="40" t="n"/>
      <c r="P301" s="40">
        <f>IF(O301&lt;&gt;"",O301*12,"")</f>
        <v/>
      </c>
      <c r="Q301" s="40" t="n"/>
      <c r="R301" s="28" t="n"/>
      <c r="S301" s="28" t="n"/>
      <c r="T301" s="28" t="n"/>
      <c r="U301" s="28" t="n"/>
      <c r="V301" s="28" t="n"/>
      <c r="W301" s="28" t="n"/>
    </row>
    <row r="302">
      <c r="A302" s="125" t="n">
        <v>296</v>
      </c>
      <c r="B302" s="41" t="n"/>
      <c r="C302" s="32" t="n"/>
      <c r="D302" s="41" t="n"/>
      <c r="E302" s="32" t="n"/>
      <c r="F302" s="32" t="n"/>
      <c r="G302" s="32" t="n"/>
      <c r="H302" s="32" t="n"/>
      <c r="I302" s="32" t="n"/>
      <c r="J302" s="32" t="n"/>
      <c r="K302" s="32" t="n"/>
      <c r="L302" s="32" t="n"/>
      <c r="M302" s="32" t="n"/>
      <c r="N302" s="41" t="n"/>
      <c r="O302" s="42" t="n"/>
      <c r="P302" s="42">
        <f>IF(O302&lt;&gt;"",O302*12,"")</f>
        <v/>
      </c>
      <c r="Q302" s="42" t="n"/>
      <c r="R302" s="32" t="n"/>
      <c r="S302" s="32" t="n"/>
      <c r="T302" s="32" t="n"/>
      <c r="U302" s="32" t="n"/>
      <c r="V302" s="32" t="n"/>
      <c r="W302" s="32" t="n"/>
    </row>
    <row r="303">
      <c r="A303" s="123" t="n">
        <v>297</v>
      </c>
      <c r="B303" s="39" t="n"/>
      <c r="C303" s="28" t="n"/>
      <c r="D303" s="39" t="n"/>
      <c r="E303" s="28" t="n"/>
      <c r="F303" s="28" t="n"/>
      <c r="G303" s="28" t="n"/>
      <c r="H303" s="28" t="n"/>
      <c r="I303" s="28" t="n"/>
      <c r="J303" s="28" t="n"/>
      <c r="K303" s="28" t="n"/>
      <c r="L303" s="28" t="n"/>
      <c r="M303" s="28" t="n"/>
      <c r="N303" s="39" t="n"/>
      <c r="O303" s="40" t="n"/>
      <c r="P303" s="40">
        <f>IF(O303&lt;&gt;"",O303*12,"")</f>
        <v/>
      </c>
      <c r="Q303" s="40" t="n"/>
      <c r="R303" s="28" t="n"/>
      <c r="S303" s="28" t="n"/>
      <c r="T303" s="28" t="n"/>
      <c r="U303" s="28" t="n"/>
      <c r="V303" s="28" t="n"/>
      <c r="W303" s="28" t="n"/>
    </row>
    <row r="304">
      <c r="A304" s="125" t="n">
        <v>298</v>
      </c>
      <c r="B304" s="41" t="n"/>
      <c r="C304" s="32" t="n"/>
      <c r="D304" s="41" t="n"/>
      <c r="E304" s="32" t="n"/>
      <c r="F304" s="32" t="n"/>
      <c r="G304" s="32" t="n"/>
      <c r="H304" s="32" t="n"/>
      <c r="I304" s="32" t="n"/>
      <c r="J304" s="32" t="n"/>
      <c r="K304" s="32" t="n"/>
      <c r="L304" s="32" t="n"/>
      <c r="M304" s="32" t="n"/>
      <c r="N304" s="41" t="n"/>
      <c r="O304" s="42" t="n"/>
      <c r="P304" s="42">
        <f>IF(O304&lt;&gt;"",O304*12,"")</f>
        <v/>
      </c>
      <c r="Q304" s="42" t="n"/>
      <c r="R304" s="32" t="n"/>
      <c r="S304" s="32" t="n"/>
      <c r="T304" s="32" t="n"/>
      <c r="U304" s="32" t="n"/>
      <c r="V304" s="32" t="n"/>
      <c r="W304" s="32" t="n"/>
    </row>
    <row r="305">
      <c r="A305" s="123" t="n">
        <v>299</v>
      </c>
      <c r="B305" s="39" t="n"/>
      <c r="C305" s="28" t="n"/>
      <c r="D305" s="39" t="n"/>
      <c r="E305" s="28" t="n"/>
      <c r="F305" s="28" t="n"/>
      <c r="G305" s="28" t="n"/>
      <c r="H305" s="28" t="n"/>
      <c r="I305" s="28" t="n"/>
      <c r="J305" s="28" t="n"/>
      <c r="K305" s="28" t="n"/>
      <c r="L305" s="28" t="n"/>
      <c r="M305" s="28" t="n"/>
      <c r="N305" s="39" t="n"/>
      <c r="O305" s="40" t="n"/>
      <c r="P305" s="40">
        <f>IF(O305&lt;&gt;"",O305*12,"")</f>
        <v/>
      </c>
      <c r="Q305" s="40" t="n"/>
      <c r="R305" s="28" t="n"/>
      <c r="S305" s="28" t="n"/>
      <c r="T305" s="28" t="n"/>
      <c r="U305" s="28" t="n"/>
      <c r="V305" s="28" t="n"/>
      <c r="W305" s="28" t="n"/>
    </row>
    <row r="306">
      <c r="A306" s="125" t="n">
        <v>300</v>
      </c>
      <c r="B306" s="41" t="n"/>
      <c r="C306" s="32" t="n"/>
      <c r="D306" s="41" t="n"/>
      <c r="E306" s="32" t="n"/>
      <c r="F306" s="32" t="n"/>
      <c r="G306" s="32" t="n"/>
      <c r="H306" s="32" t="n"/>
      <c r="I306" s="32" t="n"/>
      <c r="J306" s="32" t="n"/>
      <c r="K306" s="32" t="n"/>
      <c r="L306" s="32" t="n"/>
      <c r="M306" s="32" t="n"/>
      <c r="N306" s="41" t="n"/>
      <c r="O306" s="42" t="n"/>
      <c r="P306" s="42">
        <f>IF(O306&lt;&gt;"",O306*12,"")</f>
        <v/>
      </c>
      <c r="Q306" s="42" t="n"/>
      <c r="R306" s="32" t="n"/>
      <c r="S306" s="32" t="n"/>
      <c r="T306" s="32" t="n"/>
      <c r="U306" s="32" t="n"/>
      <c r="V306" s="32" t="n"/>
      <c r="W306" s="32" t="n"/>
    </row>
    <row r="307">
      <c r="A307" s="123" t="n">
        <v>301</v>
      </c>
      <c r="B307" s="39" t="n"/>
      <c r="C307" s="28" t="n"/>
      <c r="D307" s="39" t="n"/>
      <c r="E307" s="28" t="n"/>
      <c r="F307" s="28" t="n"/>
      <c r="G307" s="28" t="n"/>
      <c r="H307" s="28" t="n"/>
      <c r="I307" s="28" t="n"/>
      <c r="J307" s="28" t="n"/>
      <c r="K307" s="28" t="n"/>
      <c r="L307" s="28" t="n"/>
      <c r="M307" s="28" t="n"/>
      <c r="N307" s="39" t="n"/>
      <c r="O307" s="40" t="n"/>
      <c r="P307" s="40">
        <f>IF(O307&lt;&gt;"",O307*12,"")</f>
        <v/>
      </c>
      <c r="Q307" s="40" t="n"/>
      <c r="R307" s="28" t="n"/>
      <c r="S307" s="28" t="n"/>
      <c r="T307" s="28" t="n"/>
      <c r="U307" s="28" t="n"/>
      <c r="V307" s="28" t="n"/>
      <c r="W307" s="28" t="n"/>
    </row>
    <row r="308">
      <c r="A308" s="125" t="n">
        <v>302</v>
      </c>
      <c r="B308" s="41" t="n"/>
      <c r="C308" s="32" t="n"/>
      <c r="D308" s="41" t="n"/>
      <c r="E308" s="32" t="n"/>
      <c r="F308" s="32" t="n"/>
      <c r="G308" s="32" t="n"/>
      <c r="H308" s="32" t="n"/>
      <c r="I308" s="32" t="n"/>
      <c r="J308" s="32" t="n"/>
      <c r="K308" s="32" t="n"/>
      <c r="L308" s="32" t="n"/>
      <c r="M308" s="32" t="n"/>
      <c r="N308" s="41" t="n"/>
      <c r="O308" s="42" t="n"/>
      <c r="P308" s="42">
        <f>IF(O308&lt;&gt;"",O308*12,"")</f>
        <v/>
      </c>
      <c r="Q308" s="42" t="n"/>
      <c r="R308" s="32" t="n"/>
      <c r="S308" s="32" t="n"/>
      <c r="T308" s="32" t="n"/>
      <c r="U308" s="32" t="n"/>
      <c r="V308" s="32" t="n"/>
      <c r="W308" s="32" t="n"/>
    </row>
    <row r="309">
      <c r="A309" s="123" t="n">
        <v>303</v>
      </c>
      <c r="B309" s="39" t="n"/>
      <c r="C309" s="28" t="n"/>
      <c r="D309" s="39" t="n"/>
      <c r="E309" s="28" t="n"/>
      <c r="F309" s="28" t="n"/>
      <c r="G309" s="28" t="n"/>
      <c r="H309" s="28" t="n"/>
      <c r="I309" s="28" t="n"/>
      <c r="J309" s="28" t="n"/>
      <c r="K309" s="28" t="n"/>
      <c r="L309" s="28" t="n"/>
      <c r="M309" s="28" t="n"/>
      <c r="N309" s="39" t="n"/>
      <c r="O309" s="40" t="n"/>
      <c r="P309" s="40">
        <f>IF(O309&lt;&gt;"",O309*12,"")</f>
        <v/>
      </c>
      <c r="Q309" s="40" t="n"/>
      <c r="R309" s="28" t="n"/>
      <c r="S309" s="28" t="n"/>
      <c r="T309" s="28" t="n"/>
      <c r="U309" s="28" t="n"/>
      <c r="V309" s="28" t="n"/>
      <c r="W309" s="28" t="n"/>
    </row>
    <row r="310">
      <c r="A310" s="125" t="n">
        <v>304</v>
      </c>
      <c r="B310" s="41" t="n"/>
      <c r="C310" s="32" t="n"/>
      <c r="D310" s="41" t="n"/>
      <c r="E310" s="32" t="n"/>
      <c r="F310" s="32" t="n"/>
      <c r="G310" s="32" t="n"/>
      <c r="H310" s="32" t="n"/>
      <c r="I310" s="32" t="n"/>
      <c r="J310" s="32" t="n"/>
      <c r="K310" s="32" t="n"/>
      <c r="L310" s="32" t="n"/>
      <c r="M310" s="32" t="n"/>
      <c r="N310" s="41" t="n"/>
      <c r="O310" s="42" t="n"/>
      <c r="P310" s="42">
        <f>IF(O310&lt;&gt;"",O310*12,"")</f>
        <v/>
      </c>
      <c r="Q310" s="42" t="n"/>
      <c r="R310" s="32" t="n"/>
      <c r="S310" s="32" t="n"/>
      <c r="T310" s="32" t="n"/>
      <c r="U310" s="32" t="n"/>
      <c r="V310" s="32" t="n"/>
      <c r="W310" s="32" t="n"/>
    </row>
    <row r="311">
      <c r="A311" s="123" t="n">
        <v>305</v>
      </c>
      <c r="B311" s="39" t="n"/>
      <c r="C311" s="28" t="n"/>
      <c r="D311" s="39" t="n"/>
      <c r="E311" s="28" t="n"/>
      <c r="F311" s="28" t="n"/>
      <c r="G311" s="28" t="n"/>
      <c r="H311" s="28" t="n"/>
      <c r="I311" s="28" t="n"/>
      <c r="J311" s="28" t="n"/>
      <c r="K311" s="28" t="n"/>
      <c r="L311" s="28" t="n"/>
      <c r="M311" s="28" t="n"/>
      <c r="N311" s="39" t="n"/>
      <c r="O311" s="40" t="n"/>
      <c r="P311" s="40">
        <f>IF(O311&lt;&gt;"",O311*12,"")</f>
        <v/>
      </c>
      <c r="Q311" s="40" t="n"/>
      <c r="R311" s="28" t="n"/>
      <c r="S311" s="28" t="n"/>
      <c r="T311" s="28" t="n"/>
      <c r="U311" s="28" t="n"/>
      <c r="V311" s="28" t="n"/>
      <c r="W311" s="28" t="n"/>
    </row>
    <row r="312">
      <c r="A312" s="125" t="n">
        <v>306</v>
      </c>
      <c r="B312" s="41" t="n"/>
      <c r="C312" s="32" t="n"/>
      <c r="D312" s="41" t="n"/>
      <c r="E312" s="32" t="n"/>
      <c r="F312" s="32" t="n"/>
      <c r="G312" s="32" t="n"/>
      <c r="H312" s="32" t="n"/>
      <c r="I312" s="32" t="n"/>
      <c r="J312" s="32" t="n"/>
      <c r="K312" s="32" t="n"/>
      <c r="L312" s="32" t="n"/>
      <c r="M312" s="32" t="n"/>
      <c r="N312" s="41" t="n"/>
      <c r="O312" s="42" t="n"/>
      <c r="P312" s="42">
        <f>IF(O312&lt;&gt;"",O312*12,"")</f>
        <v/>
      </c>
      <c r="Q312" s="42" t="n"/>
      <c r="R312" s="32" t="n"/>
      <c r="S312" s="32" t="n"/>
      <c r="T312" s="32" t="n"/>
      <c r="U312" s="32" t="n"/>
      <c r="V312" s="32" t="n"/>
      <c r="W312" s="32" t="n"/>
    </row>
    <row r="313">
      <c r="A313" s="123" t="n">
        <v>307</v>
      </c>
      <c r="B313" s="39" t="n"/>
      <c r="C313" s="28" t="n"/>
      <c r="D313" s="39" t="n"/>
      <c r="E313" s="28" t="n"/>
      <c r="F313" s="28" t="n"/>
      <c r="G313" s="28" t="n"/>
      <c r="H313" s="28" t="n"/>
      <c r="I313" s="28" t="n"/>
      <c r="J313" s="28" t="n"/>
      <c r="K313" s="28" t="n"/>
      <c r="L313" s="28" t="n"/>
      <c r="M313" s="28" t="n"/>
      <c r="N313" s="39" t="n"/>
      <c r="O313" s="40" t="n"/>
      <c r="P313" s="40">
        <f>IF(O313&lt;&gt;"",O313*12,"")</f>
        <v/>
      </c>
      <c r="Q313" s="40" t="n"/>
      <c r="R313" s="28" t="n"/>
      <c r="S313" s="28" t="n"/>
      <c r="T313" s="28" t="n"/>
      <c r="U313" s="28" t="n"/>
      <c r="V313" s="28" t="n"/>
      <c r="W313" s="28" t="n"/>
    </row>
    <row r="314">
      <c r="A314" s="125" t="n">
        <v>308</v>
      </c>
      <c r="B314" s="41" t="n"/>
      <c r="C314" s="32" t="n"/>
      <c r="D314" s="41" t="n"/>
      <c r="E314" s="32" t="n"/>
      <c r="F314" s="32" t="n"/>
      <c r="G314" s="32" t="n"/>
      <c r="H314" s="32" t="n"/>
      <c r="I314" s="32" t="n"/>
      <c r="J314" s="32" t="n"/>
      <c r="K314" s="32" t="n"/>
      <c r="L314" s="32" t="n"/>
      <c r="M314" s="32" t="n"/>
      <c r="N314" s="41" t="n"/>
      <c r="O314" s="42" t="n"/>
      <c r="P314" s="42">
        <f>IF(O314&lt;&gt;"",O314*12,"")</f>
        <v/>
      </c>
      <c r="Q314" s="42" t="n"/>
      <c r="R314" s="32" t="n"/>
      <c r="S314" s="32" t="n"/>
      <c r="T314" s="32" t="n"/>
      <c r="U314" s="32" t="n"/>
      <c r="V314" s="32" t="n"/>
      <c r="W314" s="32" t="n"/>
    </row>
    <row r="315">
      <c r="A315" s="123" t="n">
        <v>309</v>
      </c>
      <c r="B315" s="39" t="n"/>
      <c r="C315" s="28" t="n"/>
      <c r="D315" s="39" t="n"/>
      <c r="E315" s="28" t="n"/>
      <c r="F315" s="28" t="n"/>
      <c r="G315" s="28" t="n"/>
      <c r="H315" s="28" t="n"/>
      <c r="I315" s="28" t="n"/>
      <c r="J315" s="28" t="n"/>
      <c r="K315" s="28" t="n"/>
      <c r="L315" s="28" t="n"/>
      <c r="M315" s="28" t="n"/>
      <c r="N315" s="39" t="n"/>
      <c r="O315" s="40" t="n"/>
      <c r="P315" s="40">
        <f>IF(O315&lt;&gt;"",O315*12,"")</f>
        <v/>
      </c>
      <c r="Q315" s="40" t="n"/>
      <c r="R315" s="28" t="n"/>
      <c r="S315" s="28" t="n"/>
      <c r="T315" s="28" t="n"/>
      <c r="U315" s="28" t="n"/>
      <c r="V315" s="28" t="n"/>
      <c r="W315" s="28" t="n"/>
    </row>
    <row r="316">
      <c r="A316" s="125" t="n">
        <v>310</v>
      </c>
      <c r="B316" s="41" t="n"/>
      <c r="C316" s="32" t="n"/>
      <c r="D316" s="41" t="n"/>
      <c r="E316" s="32" t="n"/>
      <c r="F316" s="32" t="n"/>
      <c r="G316" s="32" t="n"/>
      <c r="H316" s="32" t="n"/>
      <c r="I316" s="32" t="n"/>
      <c r="J316" s="32" t="n"/>
      <c r="K316" s="32" t="n"/>
      <c r="L316" s="32" t="n"/>
      <c r="M316" s="32" t="n"/>
      <c r="N316" s="41" t="n"/>
      <c r="O316" s="42" t="n"/>
      <c r="P316" s="42">
        <f>IF(O316&lt;&gt;"",O316*12,"")</f>
        <v/>
      </c>
      <c r="Q316" s="42" t="n"/>
      <c r="R316" s="32" t="n"/>
      <c r="S316" s="32" t="n"/>
      <c r="T316" s="32" t="n"/>
      <c r="U316" s="32" t="n"/>
      <c r="V316" s="32" t="n"/>
      <c r="W316" s="32" t="n"/>
    </row>
    <row r="317">
      <c r="A317" s="123" t="n">
        <v>311</v>
      </c>
      <c r="B317" s="39" t="n"/>
      <c r="C317" s="28" t="n"/>
      <c r="D317" s="39" t="n"/>
      <c r="E317" s="28" t="n"/>
      <c r="F317" s="28" t="n"/>
      <c r="G317" s="28" t="n"/>
      <c r="H317" s="28" t="n"/>
      <c r="I317" s="28" t="n"/>
      <c r="J317" s="28" t="n"/>
      <c r="K317" s="28" t="n"/>
      <c r="L317" s="28" t="n"/>
      <c r="M317" s="28" t="n"/>
      <c r="N317" s="39" t="n"/>
      <c r="O317" s="40" t="n"/>
      <c r="P317" s="40">
        <f>IF(O317&lt;&gt;"",O317*12,"")</f>
        <v/>
      </c>
      <c r="Q317" s="40" t="n"/>
      <c r="R317" s="28" t="n"/>
      <c r="S317" s="28" t="n"/>
      <c r="T317" s="28" t="n"/>
      <c r="U317" s="28" t="n"/>
      <c r="V317" s="28" t="n"/>
      <c r="W317" s="28" t="n"/>
    </row>
    <row r="318">
      <c r="A318" s="125" t="n">
        <v>312</v>
      </c>
      <c r="B318" s="41" t="n"/>
      <c r="C318" s="32" t="n"/>
      <c r="D318" s="41" t="n"/>
      <c r="E318" s="32" t="n"/>
      <c r="F318" s="32" t="n"/>
      <c r="G318" s="32" t="n"/>
      <c r="H318" s="32" t="n"/>
      <c r="I318" s="32" t="n"/>
      <c r="J318" s="32" t="n"/>
      <c r="K318" s="32" t="n"/>
      <c r="L318" s="32" t="n"/>
      <c r="M318" s="32" t="n"/>
      <c r="N318" s="41" t="n"/>
      <c r="O318" s="42" t="n"/>
      <c r="P318" s="42">
        <f>IF(O318&lt;&gt;"",O318*12,"")</f>
        <v/>
      </c>
      <c r="Q318" s="42" t="n"/>
      <c r="R318" s="32" t="n"/>
      <c r="S318" s="32" t="n"/>
      <c r="T318" s="32" t="n"/>
      <c r="U318" s="32" t="n"/>
      <c r="V318" s="32" t="n"/>
      <c r="W318" s="32" t="n"/>
    </row>
    <row r="319">
      <c r="A319" s="123" t="n">
        <v>313</v>
      </c>
      <c r="B319" s="39" t="n"/>
      <c r="C319" s="28" t="n"/>
      <c r="D319" s="39" t="n"/>
      <c r="E319" s="28" t="n"/>
      <c r="F319" s="28" t="n"/>
      <c r="G319" s="28" t="n"/>
      <c r="H319" s="28" t="n"/>
      <c r="I319" s="28" t="n"/>
      <c r="J319" s="28" t="n"/>
      <c r="K319" s="28" t="n"/>
      <c r="L319" s="28" t="n"/>
      <c r="M319" s="28" t="n"/>
      <c r="N319" s="39" t="n"/>
      <c r="O319" s="40" t="n"/>
      <c r="P319" s="40">
        <f>IF(O319&lt;&gt;"",O319*12,"")</f>
        <v/>
      </c>
      <c r="Q319" s="40" t="n"/>
      <c r="R319" s="28" t="n"/>
      <c r="S319" s="28" t="n"/>
      <c r="T319" s="28" t="n"/>
      <c r="U319" s="28" t="n"/>
      <c r="V319" s="28" t="n"/>
      <c r="W319" s="28" t="n"/>
    </row>
    <row r="320">
      <c r="A320" s="125" t="n">
        <v>314</v>
      </c>
      <c r="B320" s="41" t="n"/>
      <c r="C320" s="32" t="n"/>
      <c r="D320" s="41" t="n"/>
      <c r="E320" s="32" t="n"/>
      <c r="F320" s="32" t="n"/>
      <c r="G320" s="32" t="n"/>
      <c r="H320" s="32" t="n"/>
      <c r="I320" s="32" t="n"/>
      <c r="J320" s="32" t="n"/>
      <c r="K320" s="32" t="n"/>
      <c r="L320" s="32" t="n"/>
      <c r="M320" s="32" t="n"/>
      <c r="N320" s="41" t="n"/>
      <c r="O320" s="42" t="n"/>
      <c r="P320" s="42">
        <f>IF(O320&lt;&gt;"",O320*12,"")</f>
        <v/>
      </c>
      <c r="Q320" s="42" t="n"/>
      <c r="R320" s="32" t="n"/>
      <c r="S320" s="32" t="n"/>
      <c r="T320" s="32" t="n"/>
      <c r="U320" s="32" t="n"/>
      <c r="V320" s="32" t="n"/>
      <c r="W320" s="32" t="n"/>
    </row>
    <row r="321">
      <c r="A321" s="123" t="n">
        <v>315</v>
      </c>
      <c r="B321" s="39" t="n"/>
      <c r="C321" s="28" t="n"/>
      <c r="D321" s="39" t="n"/>
      <c r="E321" s="28" t="n"/>
      <c r="F321" s="28" t="n"/>
      <c r="G321" s="28" t="n"/>
      <c r="H321" s="28" t="n"/>
      <c r="I321" s="28" t="n"/>
      <c r="J321" s="28" t="n"/>
      <c r="K321" s="28" t="n"/>
      <c r="L321" s="28" t="n"/>
      <c r="M321" s="28" t="n"/>
      <c r="N321" s="39" t="n"/>
      <c r="O321" s="40" t="n"/>
      <c r="P321" s="40">
        <f>IF(O321&lt;&gt;"",O321*12,"")</f>
        <v/>
      </c>
      <c r="Q321" s="40" t="n"/>
      <c r="R321" s="28" t="n"/>
      <c r="S321" s="28" t="n"/>
      <c r="T321" s="28" t="n"/>
      <c r="U321" s="28" t="n"/>
      <c r="V321" s="28" t="n"/>
      <c r="W321" s="28" t="n"/>
    </row>
    <row r="322">
      <c r="A322" s="125" t="n">
        <v>316</v>
      </c>
      <c r="B322" s="41" t="n"/>
      <c r="C322" s="32" t="n"/>
      <c r="D322" s="41" t="n"/>
      <c r="E322" s="32" t="n"/>
      <c r="F322" s="32" t="n"/>
      <c r="G322" s="32" t="n"/>
      <c r="H322" s="32" t="n"/>
      <c r="I322" s="32" t="n"/>
      <c r="J322" s="32" t="n"/>
      <c r="K322" s="32" t="n"/>
      <c r="L322" s="32" t="n"/>
      <c r="M322" s="32" t="n"/>
      <c r="N322" s="41" t="n"/>
      <c r="O322" s="42" t="n"/>
      <c r="P322" s="42">
        <f>IF(O322&lt;&gt;"",O322*12,"")</f>
        <v/>
      </c>
      <c r="Q322" s="42" t="n"/>
      <c r="R322" s="32" t="n"/>
      <c r="S322" s="32" t="n"/>
      <c r="T322" s="32" t="n"/>
      <c r="U322" s="32" t="n"/>
      <c r="V322" s="32" t="n"/>
      <c r="W322" s="32" t="n"/>
    </row>
    <row r="323">
      <c r="A323" s="123" t="n">
        <v>317</v>
      </c>
      <c r="B323" s="39" t="n"/>
      <c r="C323" s="28" t="n"/>
      <c r="D323" s="39" t="n"/>
      <c r="E323" s="28" t="n"/>
      <c r="F323" s="28" t="n"/>
      <c r="G323" s="28" t="n"/>
      <c r="H323" s="28" t="n"/>
      <c r="I323" s="28" t="n"/>
      <c r="J323" s="28" t="n"/>
      <c r="K323" s="28" t="n"/>
      <c r="L323" s="28" t="n"/>
      <c r="M323" s="28" t="n"/>
      <c r="N323" s="39" t="n"/>
      <c r="O323" s="40" t="n"/>
      <c r="P323" s="40">
        <f>IF(O323&lt;&gt;"",O323*12,"")</f>
        <v/>
      </c>
      <c r="Q323" s="40" t="n"/>
      <c r="R323" s="28" t="n"/>
      <c r="S323" s="28" t="n"/>
      <c r="T323" s="28" t="n"/>
      <c r="U323" s="28" t="n"/>
      <c r="V323" s="28" t="n"/>
      <c r="W323" s="28" t="n"/>
    </row>
    <row r="324">
      <c r="A324" s="125" t="n">
        <v>318</v>
      </c>
      <c r="B324" s="41" t="n"/>
      <c r="C324" s="32" t="n"/>
      <c r="D324" s="41" t="n"/>
      <c r="E324" s="32" t="n"/>
      <c r="F324" s="32" t="n"/>
      <c r="G324" s="32" t="n"/>
      <c r="H324" s="32" t="n"/>
      <c r="I324" s="32" t="n"/>
      <c r="J324" s="32" t="n"/>
      <c r="K324" s="32" t="n"/>
      <c r="L324" s="32" t="n"/>
      <c r="M324" s="32" t="n"/>
      <c r="N324" s="41" t="n"/>
      <c r="O324" s="42" t="n"/>
      <c r="P324" s="42">
        <f>IF(O324&lt;&gt;"",O324*12,"")</f>
        <v/>
      </c>
      <c r="Q324" s="42" t="n"/>
      <c r="R324" s="32" t="n"/>
      <c r="S324" s="32" t="n"/>
      <c r="T324" s="32" t="n"/>
      <c r="U324" s="32" t="n"/>
      <c r="V324" s="32" t="n"/>
      <c r="W324" s="32" t="n"/>
    </row>
    <row r="325">
      <c r="A325" s="123" t="n">
        <v>319</v>
      </c>
      <c r="B325" s="39" t="n"/>
      <c r="C325" s="28" t="n"/>
      <c r="D325" s="39" t="n"/>
      <c r="E325" s="28" t="n"/>
      <c r="F325" s="28" t="n"/>
      <c r="G325" s="28" t="n"/>
      <c r="H325" s="28" t="n"/>
      <c r="I325" s="28" t="n"/>
      <c r="J325" s="28" t="n"/>
      <c r="K325" s="28" t="n"/>
      <c r="L325" s="28" t="n"/>
      <c r="M325" s="28" t="n"/>
      <c r="N325" s="39" t="n"/>
      <c r="O325" s="40" t="n"/>
      <c r="P325" s="40">
        <f>IF(O325&lt;&gt;"",O325*12,"")</f>
        <v/>
      </c>
      <c r="Q325" s="40" t="n"/>
      <c r="R325" s="28" t="n"/>
      <c r="S325" s="28" t="n"/>
      <c r="T325" s="28" t="n"/>
      <c r="U325" s="28" t="n"/>
      <c r="V325" s="28" t="n"/>
      <c r="W325" s="28" t="n"/>
    </row>
    <row r="326">
      <c r="A326" s="125" t="n">
        <v>320</v>
      </c>
      <c r="B326" s="41" t="n"/>
      <c r="C326" s="32" t="n"/>
      <c r="D326" s="41" t="n"/>
      <c r="E326" s="32" t="n"/>
      <c r="F326" s="32" t="n"/>
      <c r="G326" s="32" t="n"/>
      <c r="H326" s="32" t="n"/>
      <c r="I326" s="32" t="n"/>
      <c r="J326" s="32" t="n"/>
      <c r="K326" s="32" t="n"/>
      <c r="L326" s="32" t="n"/>
      <c r="M326" s="32" t="n"/>
      <c r="N326" s="41" t="n"/>
      <c r="O326" s="42" t="n"/>
      <c r="P326" s="42">
        <f>IF(O326&lt;&gt;"",O326*12,"")</f>
        <v/>
      </c>
      <c r="Q326" s="42" t="n"/>
      <c r="R326" s="32" t="n"/>
      <c r="S326" s="32" t="n"/>
      <c r="T326" s="32" t="n"/>
      <c r="U326" s="32" t="n"/>
      <c r="V326" s="32" t="n"/>
      <c r="W326" s="32" t="n"/>
    </row>
    <row r="327">
      <c r="A327" s="123" t="n">
        <v>321</v>
      </c>
      <c r="B327" s="39" t="n"/>
      <c r="C327" s="28" t="n"/>
      <c r="D327" s="39" t="n"/>
      <c r="E327" s="28" t="n"/>
      <c r="F327" s="28" t="n"/>
      <c r="G327" s="28" t="n"/>
      <c r="H327" s="28" t="n"/>
      <c r="I327" s="28" t="n"/>
      <c r="J327" s="28" t="n"/>
      <c r="K327" s="28" t="n"/>
      <c r="L327" s="28" t="n"/>
      <c r="M327" s="28" t="n"/>
      <c r="N327" s="39" t="n"/>
      <c r="O327" s="40" t="n"/>
      <c r="P327" s="40">
        <f>IF(O327&lt;&gt;"",O327*12,"")</f>
        <v/>
      </c>
      <c r="Q327" s="40" t="n"/>
      <c r="R327" s="28" t="n"/>
      <c r="S327" s="28" t="n"/>
      <c r="T327" s="28" t="n"/>
      <c r="U327" s="28" t="n"/>
      <c r="V327" s="28" t="n"/>
      <c r="W327" s="28" t="n"/>
    </row>
    <row r="328">
      <c r="A328" s="125" t="n">
        <v>322</v>
      </c>
      <c r="B328" s="41" t="n"/>
      <c r="C328" s="32" t="n"/>
      <c r="D328" s="41" t="n"/>
      <c r="E328" s="32" t="n"/>
      <c r="F328" s="32" t="n"/>
      <c r="G328" s="32" t="n"/>
      <c r="H328" s="32" t="n"/>
      <c r="I328" s="32" t="n"/>
      <c r="J328" s="32" t="n"/>
      <c r="K328" s="32" t="n"/>
      <c r="L328" s="32" t="n"/>
      <c r="M328" s="32" t="n"/>
      <c r="N328" s="41" t="n"/>
      <c r="O328" s="42" t="n"/>
      <c r="P328" s="42">
        <f>IF(O328&lt;&gt;"",O328*12,"")</f>
        <v/>
      </c>
      <c r="Q328" s="42" t="n"/>
      <c r="R328" s="32" t="n"/>
      <c r="S328" s="32" t="n"/>
      <c r="T328" s="32" t="n"/>
      <c r="U328" s="32" t="n"/>
      <c r="V328" s="32" t="n"/>
      <c r="W328" s="32" t="n"/>
    </row>
    <row r="329">
      <c r="A329" s="123" t="n">
        <v>323</v>
      </c>
      <c r="B329" s="39" t="n"/>
      <c r="C329" s="28" t="n"/>
      <c r="D329" s="39" t="n"/>
      <c r="E329" s="28" t="n"/>
      <c r="F329" s="28" t="n"/>
      <c r="G329" s="28" t="n"/>
      <c r="H329" s="28" t="n"/>
      <c r="I329" s="28" t="n"/>
      <c r="J329" s="28" t="n"/>
      <c r="K329" s="28" t="n"/>
      <c r="L329" s="28" t="n"/>
      <c r="M329" s="28" t="n"/>
      <c r="N329" s="39" t="n"/>
      <c r="O329" s="40" t="n"/>
      <c r="P329" s="40">
        <f>IF(O329&lt;&gt;"",O329*12,"")</f>
        <v/>
      </c>
      <c r="Q329" s="40" t="n"/>
      <c r="R329" s="28" t="n"/>
      <c r="S329" s="28" t="n"/>
      <c r="T329" s="28" t="n"/>
      <c r="U329" s="28" t="n"/>
      <c r="V329" s="28" t="n"/>
      <c r="W329" s="28" t="n"/>
    </row>
    <row r="330">
      <c r="A330" s="125" t="n">
        <v>324</v>
      </c>
      <c r="B330" s="41" t="n"/>
      <c r="C330" s="32" t="n"/>
      <c r="D330" s="41" t="n"/>
      <c r="E330" s="32" t="n"/>
      <c r="F330" s="32" t="n"/>
      <c r="G330" s="32" t="n"/>
      <c r="H330" s="32" t="n"/>
      <c r="I330" s="32" t="n"/>
      <c r="J330" s="32" t="n"/>
      <c r="K330" s="32" t="n"/>
      <c r="L330" s="32" t="n"/>
      <c r="M330" s="32" t="n"/>
      <c r="N330" s="41" t="n"/>
      <c r="O330" s="42" t="n"/>
      <c r="P330" s="42">
        <f>IF(O330&lt;&gt;"",O330*12,"")</f>
        <v/>
      </c>
      <c r="Q330" s="42" t="n"/>
      <c r="R330" s="32" t="n"/>
      <c r="S330" s="32" t="n"/>
      <c r="T330" s="32" t="n"/>
      <c r="U330" s="32" t="n"/>
      <c r="V330" s="32" t="n"/>
      <c r="W330" s="32" t="n"/>
    </row>
    <row r="331">
      <c r="A331" s="123" t="n">
        <v>325</v>
      </c>
      <c r="B331" s="39" t="n"/>
      <c r="C331" s="28" t="n"/>
      <c r="D331" s="39" t="n"/>
      <c r="E331" s="28" t="n"/>
      <c r="F331" s="28" t="n"/>
      <c r="G331" s="28" t="n"/>
      <c r="H331" s="28" t="n"/>
      <c r="I331" s="28" t="n"/>
      <c r="J331" s="28" t="n"/>
      <c r="K331" s="28" t="n"/>
      <c r="L331" s="28" t="n"/>
      <c r="M331" s="28" t="n"/>
      <c r="N331" s="39" t="n"/>
      <c r="O331" s="40" t="n"/>
      <c r="P331" s="40">
        <f>IF(O331&lt;&gt;"",O331*12,"")</f>
        <v/>
      </c>
      <c r="Q331" s="40" t="n"/>
      <c r="R331" s="28" t="n"/>
      <c r="S331" s="28" t="n"/>
      <c r="T331" s="28" t="n"/>
      <c r="U331" s="28" t="n"/>
      <c r="V331" s="28" t="n"/>
      <c r="W331" s="28" t="n"/>
    </row>
    <row r="332">
      <c r="A332" s="125" t="n">
        <v>326</v>
      </c>
      <c r="B332" s="41" t="n"/>
      <c r="C332" s="32" t="n"/>
      <c r="D332" s="41" t="n"/>
      <c r="E332" s="32" t="n"/>
      <c r="F332" s="32" t="n"/>
      <c r="G332" s="32" t="n"/>
      <c r="H332" s="32" t="n"/>
      <c r="I332" s="32" t="n"/>
      <c r="J332" s="32" t="n"/>
      <c r="K332" s="32" t="n"/>
      <c r="L332" s="32" t="n"/>
      <c r="M332" s="32" t="n"/>
      <c r="N332" s="41" t="n"/>
      <c r="O332" s="42" t="n"/>
      <c r="P332" s="42">
        <f>IF(O332&lt;&gt;"",O332*12,"")</f>
        <v/>
      </c>
      <c r="Q332" s="42" t="n"/>
      <c r="R332" s="32" t="n"/>
      <c r="S332" s="32" t="n"/>
      <c r="T332" s="32" t="n"/>
      <c r="U332" s="32" t="n"/>
      <c r="V332" s="32" t="n"/>
      <c r="W332" s="32" t="n"/>
    </row>
    <row r="333">
      <c r="A333" s="123" t="n">
        <v>327</v>
      </c>
      <c r="B333" s="39" t="n"/>
      <c r="C333" s="28" t="n"/>
      <c r="D333" s="39" t="n"/>
      <c r="E333" s="28" t="n"/>
      <c r="F333" s="28" t="n"/>
      <c r="G333" s="28" t="n"/>
      <c r="H333" s="28" t="n"/>
      <c r="I333" s="28" t="n"/>
      <c r="J333" s="28" t="n"/>
      <c r="K333" s="28" t="n"/>
      <c r="L333" s="28" t="n"/>
      <c r="M333" s="28" t="n"/>
      <c r="N333" s="39" t="n"/>
      <c r="O333" s="40" t="n"/>
      <c r="P333" s="40">
        <f>IF(O333&lt;&gt;"",O333*12,"")</f>
        <v/>
      </c>
      <c r="Q333" s="40" t="n"/>
      <c r="R333" s="28" t="n"/>
      <c r="S333" s="28" t="n"/>
      <c r="T333" s="28" t="n"/>
      <c r="U333" s="28" t="n"/>
      <c r="V333" s="28" t="n"/>
      <c r="W333" s="28" t="n"/>
    </row>
    <row r="334">
      <c r="A334" s="125" t="n">
        <v>328</v>
      </c>
      <c r="B334" s="41" t="n"/>
      <c r="C334" s="32" t="n"/>
      <c r="D334" s="41" t="n"/>
      <c r="E334" s="32" t="n"/>
      <c r="F334" s="32" t="n"/>
      <c r="G334" s="32" t="n"/>
      <c r="H334" s="32" t="n"/>
      <c r="I334" s="32" t="n"/>
      <c r="J334" s="32" t="n"/>
      <c r="K334" s="32" t="n"/>
      <c r="L334" s="32" t="n"/>
      <c r="M334" s="32" t="n"/>
      <c r="N334" s="41" t="n"/>
      <c r="O334" s="42" t="n"/>
      <c r="P334" s="42">
        <f>IF(O334&lt;&gt;"",O334*12,"")</f>
        <v/>
      </c>
      <c r="Q334" s="42" t="n"/>
      <c r="R334" s="32" t="n"/>
      <c r="S334" s="32" t="n"/>
      <c r="T334" s="32" t="n"/>
      <c r="U334" s="32" t="n"/>
      <c r="V334" s="32" t="n"/>
      <c r="W334" s="32" t="n"/>
    </row>
    <row r="335">
      <c r="A335" s="123" t="n">
        <v>329</v>
      </c>
      <c r="B335" s="39" t="n"/>
      <c r="C335" s="28" t="n"/>
      <c r="D335" s="39" t="n"/>
      <c r="E335" s="28" t="n"/>
      <c r="F335" s="28" t="n"/>
      <c r="G335" s="28" t="n"/>
      <c r="H335" s="28" t="n"/>
      <c r="I335" s="28" t="n"/>
      <c r="J335" s="28" t="n"/>
      <c r="K335" s="28" t="n"/>
      <c r="L335" s="28" t="n"/>
      <c r="M335" s="28" t="n"/>
      <c r="N335" s="39" t="n"/>
      <c r="O335" s="40" t="n"/>
      <c r="P335" s="40">
        <f>IF(O335&lt;&gt;"",O335*12,"")</f>
        <v/>
      </c>
      <c r="Q335" s="40" t="n"/>
      <c r="R335" s="28" t="n"/>
      <c r="S335" s="28" t="n"/>
      <c r="T335" s="28" t="n"/>
      <c r="U335" s="28" t="n"/>
      <c r="V335" s="28" t="n"/>
      <c r="W335" s="28" t="n"/>
    </row>
    <row r="336">
      <c r="A336" s="125" t="n">
        <v>330</v>
      </c>
      <c r="B336" s="41" t="n"/>
      <c r="C336" s="32" t="n"/>
      <c r="D336" s="41" t="n"/>
      <c r="E336" s="32" t="n"/>
      <c r="F336" s="32" t="n"/>
      <c r="G336" s="32" t="n"/>
      <c r="H336" s="32" t="n"/>
      <c r="I336" s="32" t="n"/>
      <c r="J336" s="32" t="n"/>
      <c r="K336" s="32" t="n"/>
      <c r="L336" s="32" t="n"/>
      <c r="M336" s="32" t="n"/>
      <c r="N336" s="41" t="n"/>
      <c r="O336" s="42" t="n"/>
      <c r="P336" s="42">
        <f>IF(O336&lt;&gt;"",O336*12,"")</f>
        <v/>
      </c>
      <c r="Q336" s="42" t="n"/>
      <c r="R336" s="32" t="n"/>
      <c r="S336" s="32" t="n"/>
      <c r="T336" s="32" t="n"/>
      <c r="U336" s="32" t="n"/>
      <c r="V336" s="32" t="n"/>
      <c r="W336" s="32" t="n"/>
    </row>
    <row r="337">
      <c r="A337" s="123" t="n">
        <v>331</v>
      </c>
      <c r="B337" s="39" t="n"/>
      <c r="C337" s="28" t="n"/>
      <c r="D337" s="39" t="n"/>
      <c r="E337" s="28" t="n"/>
      <c r="F337" s="28" t="n"/>
      <c r="G337" s="28" t="n"/>
      <c r="H337" s="28" t="n"/>
      <c r="I337" s="28" t="n"/>
      <c r="J337" s="28" t="n"/>
      <c r="K337" s="28" t="n"/>
      <c r="L337" s="28" t="n"/>
      <c r="M337" s="28" t="n"/>
      <c r="N337" s="39" t="n"/>
      <c r="O337" s="40" t="n"/>
      <c r="P337" s="40">
        <f>IF(O337&lt;&gt;"",O337*12,"")</f>
        <v/>
      </c>
      <c r="Q337" s="40" t="n"/>
      <c r="R337" s="28" t="n"/>
      <c r="S337" s="28" t="n"/>
      <c r="T337" s="28" t="n"/>
      <c r="U337" s="28" t="n"/>
      <c r="V337" s="28" t="n"/>
      <c r="W337" s="28" t="n"/>
    </row>
    <row r="338">
      <c r="A338" s="125" t="n">
        <v>332</v>
      </c>
      <c r="B338" s="41" t="n"/>
      <c r="C338" s="32" t="n"/>
      <c r="D338" s="41" t="n"/>
      <c r="E338" s="32" t="n"/>
      <c r="F338" s="32" t="n"/>
      <c r="G338" s="32" t="n"/>
      <c r="H338" s="32" t="n"/>
      <c r="I338" s="32" t="n"/>
      <c r="J338" s="32" t="n"/>
      <c r="K338" s="32" t="n"/>
      <c r="L338" s="32" t="n"/>
      <c r="M338" s="32" t="n"/>
      <c r="N338" s="41" t="n"/>
      <c r="O338" s="42" t="n"/>
      <c r="P338" s="42">
        <f>IF(O338&lt;&gt;"",O338*12,"")</f>
        <v/>
      </c>
      <c r="Q338" s="42" t="n"/>
      <c r="R338" s="32" t="n"/>
      <c r="S338" s="32" t="n"/>
      <c r="T338" s="32" t="n"/>
      <c r="U338" s="32" t="n"/>
      <c r="V338" s="32" t="n"/>
      <c r="W338" s="32" t="n"/>
    </row>
    <row r="339">
      <c r="A339" s="123" t="n">
        <v>333</v>
      </c>
      <c r="B339" s="39" t="n"/>
      <c r="C339" s="28" t="n"/>
      <c r="D339" s="39" t="n"/>
      <c r="E339" s="28" t="n"/>
      <c r="F339" s="28" t="n"/>
      <c r="G339" s="28" t="n"/>
      <c r="H339" s="28" t="n"/>
      <c r="I339" s="28" t="n"/>
      <c r="J339" s="28" t="n"/>
      <c r="K339" s="28" t="n"/>
      <c r="L339" s="28" t="n"/>
      <c r="M339" s="28" t="n"/>
      <c r="N339" s="39" t="n"/>
      <c r="O339" s="40" t="n"/>
      <c r="P339" s="40">
        <f>IF(O339&lt;&gt;"",O339*12,"")</f>
        <v/>
      </c>
      <c r="Q339" s="40" t="n"/>
      <c r="R339" s="28" t="n"/>
      <c r="S339" s="28" t="n"/>
      <c r="T339" s="28" t="n"/>
      <c r="U339" s="28" t="n"/>
      <c r="V339" s="28" t="n"/>
      <c r="W339" s="28" t="n"/>
    </row>
    <row r="340">
      <c r="A340" s="125" t="n">
        <v>334</v>
      </c>
      <c r="B340" s="41" t="n"/>
      <c r="C340" s="32" t="n"/>
      <c r="D340" s="41" t="n"/>
      <c r="E340" s="32" t="n"/>
      <c r="F340" s="32" t="n"/>
      <c r="G340" s="32" t="n"/>
      <c r="H340" s="32" t="n"/>
      <c r="I340" s="32" t="n"/>
      <c r="J340" s="32" t="n"/>
      <c r="K340" s="32" t="n"/>
      <c r="L340" s="32" t="n"/>
      <c r="M340" s="32" t="n"/>
      <c r="N340" s="41" t="n"/>
      <c r="O340" s="42" t="n"/>
      <c r="P340" s="42">
        <f>IF(O340&lt;&gt;"",O340*12,"")</f>
        <v/>
      </c>
      <c r="Q340" s="42" t="n"/>
      <c r="R340" s="32" t="n"/>
      <c r="S340" s="32" t="n"/>
      <c r="T340" s="32" t="n"/>
      <c r="U340" s="32" t="n"/>
      <c r="V340" s="32" t="n"/>
      <c r="W340" s="32" t="n"/>
    </row>
    <row r="341">
      <c r="A341" s="123" t="n">
        <v>335</v>
      </c>
      <c r="B341" s="39" t="n"/>
      <c r="C341" s="28" t="n"/>
      <c r="D341" s="39" t="n"/>
      <c r="E341" s="28" t="n"/>
      <c r="F341" s="28" t="n"/>
      <c r="G341" s="28" t="n"/>
      <c r="H341" s="28" t="n"/>
      <c r="I341" s="28" t="n"/>
      <c r="J341" s="28" t="n"/>
      <c r="K341" s="28" t="n"/>
      <c r="L341" s="28" t="n"/>
      <c r="M341" s="28" t="n"/>
      <c r="N341" s="39" t="n"/>
      <c r="O341" s="40" t="n"/>
      <c r="P341" s="40">
        <f>IF(O341&lt;&gt;"",O341*12,"")</f>
        <v/>
      </c>
      <c r="Q341" s="40" t="n"/>
      <c r="R341" s="28" t="n"/>
      <c r="S341" s="28" t="n"/>
      <c r="T341" s="28" t="n"/>
      <c r="U341" s="28" t="n"/>
      <c r="V341" s="28" t="n"/>
      <c r="W341" s="28" t="n"/>
    </row>
    <row r="342">
      <c r="A342" s="125" t="n">
        <v>336</v>
      </c>
      <c r="B342" s="41" t="n"/>
      <c r="C342" s="32" t="n"/>
      <c r="D342" s="41" t="n"/>
      <c r="E342" s="32" t="n"/>
      <c r="F342" s="32" t="n"/>
      <c r="G342" s="32" t="n"/>
      <c r="H342" s="32" t="n"/>
      <c r="I342" s="32" t="n"/>
      <c r="J342" s="32" t="n"/>
      <c r="K342" s="32" t="n"/>
      <c r="L342" s="32" t="n"/>
      <c r="M342" s="32" t="n"/>
      <c r="N342" s="41" t="n"/>
      <c r="O342" s="42" t="n"/>
      <c r="P342" s="42">
        <f>IF(O342&lt;&gt;"",O342*12,"")</f>
        <v/>
      </c>
      <c r="Q342" s="42" t="n"/>
      <c r="R342" s="32" t="n"/>
      <c r="S342" s="32" t="n"/>
      <c r="T342" s="32" t="n"/>
      <c r="U342" s="32" t="n"/>
      <c r="V342" s="32" t="n"/>
      <c r="W342" s="32" t="n"/>
    </row>
    <row r="343">
      <c r="A343" s="123" t="n">
        <v>337</v>
      </c>
      <c r="B343" s="39" t="n"/>
      <c r="C343" s="28" t="n"/>
      <c r="D343" s="39" t="n"/>
      <c r="E343" s="28" t="n"/>
      <c r="F343" s="28" t="n"/>
      <c r="G343" s="28" t="n"/>
      <c r="H343" s="28" t="n"/>
      <c r="I343" s="28" t="n"/>
      <c r="J343" s="28" t="n"/>
      <c r="K343" s="28" t="n"/>
      <c r="L343" s="28" t="n"/>
      <c r="M343" s="28" t="n"/>
      <c r="N343" s="39" t="n"/>
      <c r="O343" s="40" t="n"/>
      <c r="P343" s="40">
        <f>IF(O343&lt;&gt;"",O343*12,"")</f>
        <v/>
      </c>
      <c r="Q343" s="40" t="n"/>
      <c r="R343" s="28" t="n"/>
      <c r="S343" s="28" t="n"/>
      <c r="T343" s="28" t="n"/>
      <c r="U343" s="28" t="n"/>
      <c r="V343" s="28" t="n"/>
      <c r="W343" s="28" t="n"/>
    </row>
    <row r="344">
      <c r="A344" s="125" t="n">
        <v>338</v>
      </c>
      <c r="B344" s="41" t="n"/>
      <c r="C344" s="32" t="n"/>
      <c r="D344" s="41" t="n"/>
      <c r="E344" s="32" t="n"/>
      <c r="F344" s="32" t="n"/>
      <c r="G344" s="32" t="n"/>
      <c r="H344" s="32" t="n"/>
      <c r="I344" s="32" t="n"/>
      <c r="J344" s="32" t="n"/>
      <c r="K344" s="32" t="n"/>
      <c r="L344" s="32" t="n"/>
      <c r="M344" s="32" t="n"/>
      <c r="N344" s="41" t="n"/>
      <c r="O344" s="42" t="n"/>
      <c r="P344" s="42">
        <f>IF(O344&lt;&gt;"",O344*12,"")</f>
        <v/>
      </c>
      <c r="Q344" s="42" t="n"/>
      <c r="R344" s="32" t="n"/>
      <c r="S344" s="32" t="n"/>
      <c r="T344" s="32" t="n"/>
      <c r="U344" s="32" t="n"/>
      <c r="V344" s="32" t="n"/>
      <c r="W344" s="32" t="n"/>
    </row>
    <row r="345">
      <c r="A345" s="123" t="n">
        <v>339</v>
      </c>
      <c r="B345" s="39" t="n"/>
      <c r="C345" s="28" t="n"/>
      <c r="D345" s="39" t="n"/>
      <c r="E345" s="28" t="n"/>
      <c r="F345" s="28" t="n"/>
      <c r="G345" s="28" t="n"/>
      <c r="H345" s="28" t="n"/>
      <c r="I345" s="28" t="n"/>
      <c r="J345" s="28" t="n"/>
      <c r="K345" s="28" t="n"/>
      <c r="L345" s="28" t="n"/>
      <c r="M345" s="28" t="n"/>
      <c r="N345" s="39" t="n"/>
      <c r="O345" s="40" t="n"/>
      <c r="P345" s="40">
        <f>IF(O345&lt;&gt;"",O345*12,"")</f>
        <v/>
      </c>
      <c r="Q345" s="40" t="n"/>
      <c r="R345" s="28" t="n"/>
      <c r="S345" s="28" t="n"/>
      <c r="T345" s="28" t="n"/>
      <c r="U345" s="28" t="n"/>
      <c r="V345" s="28" t="n"/>
      <c r="W345" s="28" t="n"/>
    </row>
    <row r="346">
      <c r="A346" s="125" t="n">
        <v>340</v>
      </c>
      <c r="B346" s="41" t="n"/>
      <c r="C346" s="32" t="n"/>
      <c r="D346" s="41" t="n"/>
      <c r="E346" s="32" t="n"/>
      <c r="F346" s="32" t="n"/>
      <c r="G346" s="32" t="n"/>
      <c r="H346" s="32" t="n"/>
      <c r="I346" s="32" t="n"/>
      <c r="J346" s="32" t="n"/>
      <c r="K346" s="32" t="n"/>
      <c r="L346" s="32" t="n"/>
      <c r="M346" s="32" t="n"/>
      <c r="N346" s="41" t="n"/>
      <c r="O346" s="42" t="n"/>
      <c r="P346" s="42">
        <f>IF(O346&lt;&gt;"",O346*12,"")</f>
        <v/>
      </c>
      <c r="Q346" s="42" t="n"/>
      <c r="R346" s="32" t="n"/>
      <c r="S346" s="32" t="n"/>
      <c r="T346" s="32" t="n"/>
      <c r="U346" s="32" t="n"/>
      <c r="V346" s="32" t="n"/>
      <c r="W346" s="32" t="n"/>
    </row>
    <row r="347">
      <c r="A347" s="123" t="n">
        <v>341</v>
      </c>
      <c r="B347" s="39" t="n"/>
      <c r="C347" s="28" t="n"/>
      <c r="D347" s="39" t="n"/>
      <c r="E347" s="28" t="n"/>
      <c r="F347" s="28" t="n"/>
      <c r="G347" s="28" t="n"/>
      <c r="H347" s="28" t="n"/>
      <c r="I347" s="28" t="n"/>
      <c r="J347" s="28" t="n"/>
      <c r="K347" s="28" t="n"/>
      <c r="L347" s="28" t="n"/>
      <c r="M347" s="28" t="n"/>
      <c r="N347" s="39" t="n"/>
      <c r="O347" s="40" t="n"/>
      <c r="P347" s="40">
        <f>IF(O347&lt;&gt;"",O347*12,"")</f>
        <v/>
      </c>
      <c r="Q347" s="40" t="n"/>
      <c r="R347" s="28" t="n"/>
      <c r="S347" s="28" t="n"/>
      <c r="T347" s="28" t="n"/>
      <c r="U347" s="28" t="n"/>
      <c r="V347" s="28" t="n"/>
      <c r="W347" s="28" t="n"/>
    </row>
    <row r="348">
      <c r="A348" s="125" t="n">
        <v>342</v>
      </c>
      <c r="B348" s="41" t="n"/>
      <c r="C348" s="32" t="n"/>
      <c r="D348" s="41" t="n"/>
      <c r="E348" s="32" t="n"/>
      <c r="F348" s="32" t="n"/>
      <c r="G348" s="32" t="n"/>
      <c r="H348" s="32" t="n"/>
      <c r="I348" s="32" t="n"/>
      <c r="J348" s="32" t="n"/>
      <c r="K348" s="32" t="n"/>
      <c r="L348" s="32" t="n"/>
      <c r="M348" s="32" t="n"/>
      <c r="N348" s="41" t="n"/>
      <c r="O348" s="42" t="n"/>
      <c r="P348" s="42">
        <f>IF(O348&lt;&gt;"",O348*12,"")</f>
        <v/>
      </c>
      <c r="Q348" s="42" t="n"/>
      <c r="R348" s="32" t="n"/>
      <c r="S348" s="32" t="n"/>
      <c r="T348" s="32" t="n"/>
      <c r="U348" s="32" t="n"/>
      <c r="V348" s="32" t="n"/>
      <c r="W348" s="32" t="n"/>
    </row>
    <row r="349">
      <c r="A349" s="123" t="n">
        <v>343</v>
      </c>
      <c r="B349" s="39" t="n"/>
      <c r="C349" s="28" t="n"/>
      <c r="D349" s="39" t="n"/>
      <c r="E349" s="28" t="n"/>
      <c r="F349" s="28" t="n"/>
      <c r="G349" s="28" t="n"/>
      <c r="H349" s="28" t="n"/>
      <c r="I349" s="28" t="n"/>
      <c r="J349" s="28" t="n"/>
      <c r="K349" s="28" t="n"/>
      <c r="L349" s="28" t="n"/>
      <c r="M349" s="28" t="n"/>
      <c r="N349" s="39" t="n"/>
      <c r="O349" s="40" t="n"/>
      <c r="P349" s="40">
        <f>IF(O349&lt;&gt;"",O349*12,"")</f>
        <v/>
      </c>
      <c r="Q349" s="40" t="n"/>
      <c r="R349" s="28" t="n"/>
      <c r="S349" s="28" t="n"/>
      <c r="T349" s="28" t="n"/>
      <c r="U349" s="28" t="n"/>
      <c r="V349" s="28" t="n"/>
      <c r="W349" s="28" t="n"/>
    </row>
    <row r="350">
      <c r="A350" s="125" t="n">
        <v>344</v>
      </c>
      <c r="B350" s="41" t="n"/>
      <c r="C350" s="32" t="n"/>
      <c r="D350" s="41" t="n"/>
      <c r="E350" s="32" t="n"/>
      <c r="F350" s="32" t="n"/>
      <c r="G350" s="32" t="n"/>
      <c r="H350" s="32" t="n"/>
      <c r="I350" s="32" t="n"/>
      <c r="J350" s="32" t="n"/>
      <c r="K350" s="32" t="n"/>
      <c r="L350" s="32" t="n"/>
      <c r="M350" s="32" t="n"/>
      <c r="N350" s="41" t="n"/>
      <c r="O350" s="42" t="n"/>
      <c r="P350" s="42">
        <f>IF(O350&lt;&gt;"",O350*12,"")</f>
        <v/>
      </c>
      <c r="Q350" s="42" t="n"/>
      <c r="R350" s="32" t="n"/>
      <c r="S350" s="32" t="n"/>
      <c r="T350" s="32" t="n"/>
      <c r="U350" s="32" t="n"/>
      <c r="V350" s="32" t="n"/>
      <c r="W350" s="32" t="n"/>
    </row>
    <row r="351">
      <c r="A351" s="123" t="n">
        <v>345</v>
      </c>
      <c r="B351" s="39" t="n"/>
      <c r="C351" s="28" t="n"/>
      <c r="D351" s="39" t="n"/>
      <c r="E351" s="28" t="n"/>
      <c r="F351" s="28" t="n"/>
      <c r="G351" s="28" t="n"/>
      <c r="H351" s="28" t="n"/>
      <c r="I351" s="28" t="n"/>
      <c r="J351" s="28" t="n"/>
      <c r="K351" s="28" t="n"/>
      <c r="L351" s="28" t="n"/>
      <c r="M351" s="28" t="n"/>
      <c r="N351" s="39" t="n"/>
      <c r="O351" s="40" t="n"/>
      <c r="P351" s="40">
        <f>IF(O351&lt;&gt;"",O351*12,"")</f>
        <v/>
      </c>
      <c r="Q351" s="40" t="n"/>
      <c r="R351" s="28" t="n"/>
      <c r="S351" s="28" t="n"/>
      <c r="T351" s="28" t="n"/>
      <c r="U351" s="28" t="n"/>
      <c r="V351" s="28" t="n"/>
      <c r="W351" s="28" t="n"/>
    </row>
    <row r="352">
      <c r="A352" s="125" t="n">
        <v>346</v>
      </c>
      <c r="B352" s="41" t="n"/>
      <c r="C352" s="32" t="n"/>
      <c r="D352" s="41" t="n"/>
      <c r="E352" s="32" t="n"/>
      <c r="F352" s="32" t="n"/>
      <c r="G352" s="32" t="n"/>
      <c r="H352" s="32" t="n"/>
      <c r="I352" s="32" t="n"/>
      <c r="J352" s="32" t="n"/>
      <c r="K352" s="32" t="n"/>
      <c r="L352" s="32" t="n"/>
      <c r="M352" s="32" t="n"/>
      <c r="N352" s="41" t="n"/>
      <c r="O352" s="42" t="n"/>
      <c r="P352" s="42">
        <f>IF(O352&lt;&gt;"",O352*12,"")</f>
        <v/>
      </c>
      <c r="Q352" s="42" t="n"/>
      <c r="R352" s="32" t="n"/>
      <c r="S352" s="32" t="n"/>
      <c r="T352" s="32" t="n"/>
      <c r="U352" s="32" t="n"/>
      <c r="V352" s="32" t="n"/>
      <c r="W352" s="32" t="n"/>
    </row>
    <row r="353">
      <c r="A353" s="123" t="n">
        <v>347</v>
      </c>
      <c r="B353" s="39" t="n"/>
      <c r="C353" s="28" t="n"/>
      <c r="D353" s="39" t="n"/>
      <c r="E353" s="28" t="n"/>
      <c r="F353" s="28" t="n"/>
      <c r="G353" s="28" t="n"/>
      <c r="H353" s="28" t="n"/>
      <c r="I353" s="28" t="n"/>
      <c r="J353" s="28" t="n"/>
      <c r="K353" s="28" t="n"/>
      <c r="L353" s="28" t="n"/>
      <c r="M353" s="28" t="n"/>
      <c r="N353" s="39" t="n"/>
      <c r="O353" s="40" t="n"/>
      <c r="P353" s="40">
        <f>IF(O353&lt;&gt;"",O353*12,"")</f>
        <v/>
      </c>
      <c r="Q353" s="40" t="n"/>
      <c r="R353" s="28" t="n"/>
      <c r="S353" s="28" t="n"/>
      <c r="T353" s="28" t="n"/>
      <c r="U353" s="28" t="n"/>
      <c r="V353" s="28" t="n"/>
      <c r="W353" s="28" t="n"/>
    </row>
    <row r="354">
      <c r="A354" s="125" t="n">
        <v>348</v>
      </c>
      <c r="B354" s="41" t="n"/>
      <c r="C354" s="32" t="n"/>
      <c r="D354" s="41" t="n"/>
      <c r="E354" s="32" t="n"/>
      <c r="F354" s="32" t="n"/>
      <c r="G354" s="32" t="n"/>
      <c r="H354" s="32" t="n"/>
      <c r="I354" s="32" t="n"/>
      <c r="J354" s="32" t="n"/>
      <c r="K354" s="32" t="n"/>
      <c r="L354" s="32" t="n"/>
      <c r="M354" s="32" t="n"/>
      <c r="N354" s="41" t="n"/>
      <c r="O354" s="42" t="n"/>
      <c r="P354" s="42">
        <f>IF(O354&lt;&gt;"",O354*12,"")</f>
        <v/>
      </c>
      <c r="Q354" s="42" t="n"/>
      <c r="R354" s="32" t="n"/>
      <c r="S354" s="32" t="n"/>
      <c r="T354" s="32" t="n"/>
      <c r="U354" s="32" t="n"/>
      <c r="V354" s="32" t="n"/>
      <c r="W354" s="32" t="n"/>
    </row>
    <row r="355">
      <c r="A355" s="123" t="n">
        <v>349</v>
      </c>
      <c r="B355" s="39" t="n"/>
      <c r="C355" s="28" t="n"/>
      <c r="D355" s="39" t="n"/>
      <c r="E355" s="28" t="n"/>
      <c r="F355" s="28" t="n"/>
      <c r="G355" s="28" t="n"/>
      <c r="H355" s="28" t="n"/>
      <c r="I355" s="28" t="n"/>
      <c r="J355" s="28" t="n"/>
      <c r="K355" s="28" t="n"/>
      <c r="L355" s="28" t="n"/>
      <c r="M355" s="28" t="n"/>
      <c r="N355" s="39" t="n"/>
      <c r="O355" s="40" t="n"/>
      <c r="P355" s="40">
        <f>IF(O355&lt;&gt;"",O355*12,"")</f>
        <v/>
      </c>
      <c r="Q355" s="40" t="n"/>
      <c r="R355" s="28" t="n"/>
      <c r="S355" s="28" t="n"/>
      <c r="T355" s="28" t="n"/>
      <c r="U355" s="28" t="n"/>
      <c r="V355" s="28" t="n"/>
      <c r="W355" s="28" t="n"/>
    </row>
    <row r="356">
      <c r="A356" s="125" t="n">
        <v>350</v>
      </c>
      <c r="B356" s="41" t="n"/>
      <c r="C356" s="32" t="n"/>
      <c r="D356" s="41" t="n"/>
      <c r="E356" s="32" t="n"/>
      <c r="F356" s="32" t="n"/>
      <c r="G356" s="32" t="n"/>
      <c r="H356" s="32" t="n"/>
      <c r="I356" s="32" t="n"/>
      <c r="J356" s="32" t="n"/>
      <c r="K356" s="32" t="n"/>
      <c r="L356" s="32" t="n"/>
      <c r="M356" s="32" t="n"/>
      <c r="N356" s="41" t="n"/>
      <c r="O356" s="42" t="n"/>
      <c r="P356" s="42">
        <f>IF(O356&lt;&gt;"",O356*12,"")</f>
        <v/>
      </c>
      <c r="Q356" s="42" t="n"/>
      <c r="R356" s="32" t="n"/>
      <c r="S356" s="32" t="n"/>
      <c r="T356" s="32" t="n"/>
      <c r="U356" s="32" t="n"/>
      <c r="V356" s="32" t="n"/>
      <c r="W356" s="32" t="n"/>
    </row>
    <row r="357">
      <c r="A357" s="123" t="n">
        <v>351</v>
      </c>
      <c r="B357" s="39" t="n"/>
      <c r="C357" s="28" t="n"/>
      <c r="D357" s="39" t="n"/>
      <c r="E357" s="28" t="n"/>
      <c r="F357" s="28" t="n"/>
      <c r="G357" s="28" t="n"/>
      <c r="H357" s="28" t="n"/>
      <c r="I357" s="28" t="n"/>
      <c r="J357" s="28" t="n"/>
      <c r="K357" s="28" t="n"/>
      <c r="L357" s="28" t="n"/>
      <c r="M357" s="28" t="n"/>
      <c r="N357" s="39" t="n"/>
      <c r="O357" s="40" t="n"/>
      <c r="P357" s="40">
        <f>IF(O357&lt;&gt;"",O357*12,"")</f>
        <v/>
      </c>
      <c r="Q357" s="40" t="n"/>
      <c r="R357" s="28" t="n"/>
      <c r="S357" s="28" t="n"/>
      <c r="T357" s="28" t="n"/>
      <c r="U357" s="28" t="n"/>
      <c r="V357" s="28" t="n"/>
      <c r="W357" s="28" t="n"/>
    </row>
    <row r="358">
      <c r="A358" s="125" t="n">
        <v>352</v>
      </c>
      <c r="B358" s="41" t="n"/>
      <c r="C358" s="32" t="n"/>
      <c r="D358" s="41" t="n"/>
      <c r="E358" s="32" t="n"/>
      <c r="F358" s="32" t="n"/>
      <c r="G358" s="32" t="n"/>
      <c r="H358" s="32" t="n"/>
      <c r="I358" s="32" t="n"/>
      <c r="J358" s="32" t="n"/>
      <c r="K358" s="32" t="n"/>
      <c r="L358" s="32" t="n"/>
      <c r="M358" s="32" t="n"/>
      <c r="N358" s="41" t="n"/>
      <c r="O358" s="42" t="n"/>
      <c r="P358" s="42">
        <f>IF(O358&lt;&gt;"",O358*12,"")</f>
        <v/>
      </c>
      <c r="Q358" s="42" t="n"/>
      <c r="R358" s="32" t="n"/>
      <c r="S358" s="32" t="n"/>
      <c r="T358" s="32" t="n"/>
      <c r="U358" s="32" t="n"/>
      <c r="V358" s="32" t="n"/>
      <c r="W358" s="32" t="n"/>
    </row>
    <row r="359">
      <c r="A359" s="123" t="n">
        <v>353</v>
      </c>
      <c r="B359" s="39" t="n"/>
      <c r="C359" s="28" t="n"/>
      <c r="D359" s="39" t="n"/>
      <c r="E359" s="28" t="n"/>
      <c r="F359" s="28" t="n"/>
      <c r="G359" s="28" t="n"/>
      <c r="H359" s="28" t="n"/>
      <c r="I359" s="28" t="n"/>
      <c r="J359" s="28" t="n"/>
      <c r="K359" s="28" t="n"/>
      <c r="L359" s="28" t="n"/>
      <c r="M359" s="28" t="n"/>
      <c r="N359" s="39" t="n"/>
      <c r="O359" s="40" t="n"/>
      <c r="P359" s="40">
        <f>IF(O359&lt;&gt;"",O359*12,"")</f>
        <v/>
      </c>
      <c r="Q359" s="40" t="n"/>
      <c r="R359" s="28" t="n"/>
      <c r="S359" s="28" t="n"/>
      <c r="T359" s="28" t="n"/>
      <c r="U359" s="28" t="n"/>
      <c r="V359" s="28" t="n"/>
      <c r="W359" s="28" t="n"/>
    </row>
    <row r="360">
      <c r="A360" s="125" t="n">
        <v>354</v>
      </c>
      <c r="B360" s="41" t="n"/>
      <c r="C360" s="32" t="n"/>
      <c r="D360" s="41" t="n"/>
      <c r="E360" s="32" t="n"/>
      <c r="F360" s="32" t="n"/>
      <c r="G360" s="32" t="n"/>
      <c r="H360" s="32" t="n"/>
      <c r="I360" s="32" t="n"/>
      <c r="J360" s="32" t="n"/>
      <c r="K360" s="32" t="n"/>
      <c r="L360" s="32" t="n"/>
      <c r="M360" s="32" t="n"/>
      <c r="N360" s="41" t="n"/>
      <c r="O360" s="42" t="n"/>
      <c r="P360" s="42">
        <f>IF(O360&lt;&gt;"",O360*12,"")</f>
        <v/>
      </c>
      <c r="Q360" s="42" t="n"/>
      <c r="R360" s="32" t="n"/>
      <c r="S360" s="32" t="n"/>
      <c r="T360" s="32" t="n"/>
      <c r="U360" s="32" t="n"/>
      <c r="V360" s="32" t="n"/>
      <c r="W360" s="32" t="n"/>
    </row>
    <row r="361">
      <c r="A361" s="123" t="n">
        <v>355</v>
      </c>
      <c r="B361" s="39" t="n"/>
      <c r="C361" s="28" t="n"/>
      <c r="D361" s="39" t="n"/>
      <c r="E361" s="28" t="n"/>
      <c r="F361" s="28" t="n"/>
      <c r="G361" s="28" t="n"/>
      <c r="H361" s="28" t="n"/>
      <c r="I361" s="28" t="n"/>
      <c r="J361" s="28" t="n"/>
      <c r="K361" s="28" t="n"/>
      <c r="L361" s="28" t="n"/>
      <c r="M361" s="28" t="n"/>
      <c r="N361" s="39" t="n"/>
      <c r="O361" s="40" t="n"/>
      <c r="P361" s="40">
        <f>IF(O361&lt;&gt;"",O361*12,"")</f>
        <v/>
      </c>
      <c r="Q361" s="40" t="n"/>
      <c r="R361" s="28" t="n"/>
      <c r="S361" s="28" t="n"/>
      <c r="T361" s="28" t="n"/>
      <c r="U361" s="28" t="n"/>
      <c r="V361" s="28" t="n"/>
      <c r="W361" s="28" t="n"/>
    </row>
    <row r="362">
      <c r="A362" s="125" t="n">
        <v>356</v>
      </c>
      <c r="B362" s="41" t="n"/>
      <c r="C362" s="32" t="n"/>
      <c r="D362" s="41" t="n"/>
      <c r="E362" s="32" t="n"/>
      <c r="F362" s="32" t="n"/>
      <c r="G362" s="32" t="n"/>
      <c r="H362" s="32" t="n"/>
      <c r="I362" s="32" t="n"/>
      <c r="J362" s="32" t="n"/>
      <c r="K362" s="32" t="n"/>
      <c r="L362" s="32" t="n"/>
      <c r="M362" s="32" t="n"/>
      <c r="N362" s="41" t="n"/>
      <c r="O362" s="42" t="n"/>
      <c r="P362" s="42">
        <f>IF(O362&lt;&gt;"",O362*12,"")</f>
        <v/>
      </c>
      <c r="Q362" s="42" t="n"/>
      <c r="R362" s="32" t="n"/>
      <c r="S362" s="32" t="n"/>
      <c r="T362" s="32" t="n"/>
      <c r="U362" s="32" t="n"/>
      <c r="V362" s="32" t="n"/>
      <c r="W362" s="32" t="n"/>
    </row>
    <row r="363">
      <c r="A363" s="123" t="n">
        <v>357</v>
      </c>
      <c r="B363" s="39" t="n"/>
      <c r="C363" s="28" t="n"/>
      <c r="D363" s="39" t="n"/>
      <c r="E363" s="28" t="n"/>
      <c r="F363" s="28" t="n"/>
      <c r="G363" s="28" t="n"/>
      <c r="H363" s="28" t="n"/>
      <c r="I363" s="28" t="n"/>
      <c r="J363" s="28" t="n"/>
      <c r="K363" s="28" t="n"/>
      <c r="L363" s="28" t="n"/>
      <c r="M363" s="28" t="n"/>
      <c r="N363" s="39" t="n"/>
      <c r="O363" s="40" t="n"/>
      <c r="P363" s="40">
        <f>IF(O363&lt;&gt;"",O363*12,"")</f>
        <v/>
      </c>
      <c r="Q363" s="40" t="n"/>
      <c r="R363" s="28" t="n"/>
      <c r="S363" s="28" t="n"/>
      <c r="T363" s="28" t="n"/>
      <c r="U363" s="28" t="n"/>
      <c r="V363" s="28" t="n"/>
      <c r="W363" s="28" t="n"/>
    </row>
    <row r="364">
      <c r="A364" s="125" t="n">
        <v>358</v>
      </c>
      <c r="B364" s="41" t="n"/>
      <c r="C364" s="32" t="n"/>
      <c r="D364" s="41" t="n"/>
      <c r="E364" s="32" t="n"/>
      <c r="F364" s="32" t="n"/>
      <c r="G364" s="32" t="n"/>
      <c r="H364" s="32" t="n"/>
      <c r="I364" s="32" t="n"/>
      <c r="J364" s="32" t="n"/>
      <c r="K364" s="32" t="n"/>
      <c r="L364" s="32" t="n"/>
      <c r="M364" s="32" t="n"/>
      <c r="N364" s="41" t="n"/>
      <c r="O364" s="42" t="n"/>
      <c r="P364" s="42">
        <f>IF(O364&lt;&gt;"",O364*12,"")</f>
        <v/>
      </c>
      <c r="Q364" s="42" t="n"/>
      <c r="R364" s="32" t="n"/>
      <c r="S364" s="32" t="n"/>
      <c r="T364" s="32" t="n"/>
      <c r="U364" s="32" t="n"/>
      <c r="V364" s="32" t="n"/>
      <c r="W364" s="32" t="n"/>
    </row>
    <row r="365">
      <c r="A365" s="123" t="n">
        <v>359</v>
      </c>
      <c r="B365" s="39" t="n"/>
      <c r="C365" s="28" t="n"/>
      <c r="D365" s="39" t="n"/>
      <c r="E365" s="28" t="n"/>
      <c r="F365" s="28" t="n"/>
      <c r="G365" s="28" t="n"/>
      <c r="H365" s="28" t="n"/>
      <c r="I365" s="28" t="n"/>
      <c r="J365" s="28" t="n"/>
      <c r="K365" s="28" t="n"/>
      <c r="L365" s="28" t="n"/>
      <c r="M365" s="28" t="n"/>
      <c r="N365" s="39" t="n"/>
      <c r="O365" s="40" t="n"/>
      <c r="P365" s="40">
        <f>IF(O365&lt;&gt;"",O365*12,"")</f>
        <v/>
      </c>
      <c r="Q365" s="40" t="n"/>
      <c r="R365" s="28" t="n"/>
      <c r="S365" s="28" t="n"/>
      <c r="T365" s="28" t="n"/>
      <c r="U365" s="28" t="n"/>
      <c r="V365" s="28" t="n"/>
      <c r="W365" s="28" t="n"/>
    </row>
    <row r="366">
      <c r="A366" s="125" t="n">
        <v>360</v>
      </c>
      <c r="B366" s="41" t="n"/>
      <c r="C366" s="32" t="n"/>
      <c r="D366" s="41" t="n"/>
      <c r="E366" s="32" t="n"/>
      <c r="F366" s="32" t="n"/>
      <c r="G366" s="32" t="n"/>
      <c r="H366" s="32" t="n"/>
      <c r="I366" s="32" t="n"/>
      <c r="J366" s="32" t="n"/>
      <c r="K366" s="32" t="n"/>
      <c r="L366" s="32" t="n"/>
      <c r="M366" s="32" t="n"/>
      <c r="N366" s="41" t="n"/>
      <c r="O366" s="42" t="n"/>
      <c r="P366" s="42">
        <f>IF(O366&lt;&gt;"",O366*12,"")</f>
        <v/>
      </c>
      <c r="Q366" s="42" t="n"/>
      <c r="R366" s="32" t="n"/>
      <c r="S366" s="32" t="n"/>
      <c r="T366" s="32" t="n"/>
      <c r="U366" s="32" t="n"/>
      <c r="V366" s="32" t="n"/>
      <c r="W366" s="32" t="n"/>
    </row>
    <row r="367">
      <c r="A367" s="123" t="n">
        <v>361</v>
      </c>
      <c r="B367" s="39" t="n"/>
      <c r="C367" s="28" t="n"/>
      <c r="D367" s="39" t="n"/>
      <c r="E367" s="28" t="n"/>
      <c r="F367" s="28" t="n"/>
      <c r="G367" s="28" t="n"/>
      <c r="H367" s="28" t="n"/>
      <c r="I367" s="28" t="n"/>
      <c r="J367" s="28" t="n"/>
      <c r="K367" s="28" t="n"/>
      <c r="L367" s="28" t="n"/>
      <c r="M367" s="28" t="n"/>
      <c r="N367" s="39" t="n"/>
      <c r="O367" s="40" t="n"/>
      <c r="P367" s="40">
        <f>IF(O367&lt;&gt;"",O367*12,"")</f>
        <v/>
      </c>
      <c r="Q367" s="40" t="n"/>
      <c r="R367" s="28" t="n"/>
      <c r="S367" s="28" t="n"/>
      <c r="T367" s="28" t="n"/>
      <c r="U367" s="28" t="n"/>
      <c r="V367" s="28" t="n"/>
      <c r="W367" s="28" t="n"/>
    </row>
    <row r="368">
      <c r="A368" s="125" t="n">
        <v>362</v>
      </c>
      <c r="B368" s="41" t="n"/>
      <c r="C368" s="32" t="n"/>
      <c r="D368" s="41" t="n"/>
      <c r="E368" s="32" t="n"/>
      <c r="F368" s="32" t="n"/>
      <c r="G368" s="32" t="n"/>
      <c r="H368" s="32" t="n"/>
      <c r="I368" s="32" t="n"/>
      <c r="J368" s="32" t="n"/>
      <c r="K368" s="32" t="n"/>
      <c r="L368" s="32" t="n"/>
      <c r="M368" s="32" t="n"/>
      <c r="N368" s="41" t="n"/>
      <c r="O368" s="42" t="n"/>
      <c r="P368" s="42">
        <f>IF(O368&lt;&gt;"",O368*12,"")</f>
        <v/>
      </c>
      <c r="Q368" s="42" t="n"/>
      <c r="R368" s="32" t="n"/>
      <c r="S368" s="32" t="n"/>
      <c r="T368" s="32" t="n"/>
      <c r="U368" s="32" t="n"/>
      <c r="V368" s="32" t="n"/>
      <c r="W368" s="32" t="n"/>
    </row>
    <row r="369">
      <c r="A369" s="123" t="n">
        <v>363</v>
      </c>
      <c r="B369" s="39" t="n"/>
      <c r="C369" s="28" t="n"/>
      <c r="D369" s="39" t="n"/>
      <c r="E369" s="28" t="n"/>
      <c r="F369" s="28" t="n"/>
      <c r="G369" s="28" t="n"/>
      <c r="H369" s="28" t="n"/>
      <c r="I369" s="28" t="n"/>
      <c r="J369" s="28" t="n"/>
      <c r="K369" s="28" t="n"/>
      <c r="L369" s="28" t="n"/>
      <c r="M369" s="28" t="n"/>
      <c r="N369" s="39" t="n"/>
      <c r="O369" s="40" t="n"/>
      <c r="P369" s="40">
        <f>IF(O369&lt;&gt;"",O369*12,"")</f>
        <v/>
      </c>
      <c r="Q369" s="40" t="n"/>
      <c r="R369" s="28" t="n"/>
      <c r="S369" s="28" t="n"/>
      <c r="T369" s="28" t="n"/>
      <c r="U369" s="28" t="n"/>
      <c r="V369" s="28" t="n"/>
      <c r="W369" s="28" t="n"/>
    </row>
    <row r="370">
      <c r="A370" s="125" t="n">
        <v>364</v>
      </c>
      <c r="B370" s="41" t="n"/>
      <c r="C370" s="32" t="n"/>
      <c r="D370" s="41" t="n"/>
      <c r="E370" s="32" t="n"/>
      <c r="F370" s="32" t="n"/>
      <c r="G370" s="32" t="n"/>
      <c r="H370" s="32" t="n"/>
      <c r="I370" s="32" t="n"/>
      <c r="J370" s="32" t="n"/>
      <c r="K370" s="32" t="n"/>
      <c r="L370" s="32" t="n"/>
      <c r="M370" s="32" t="n"/>
      <c r="N370" s="41" t="n"/>
      <c r="O370" s="42" t="n"/>
      <c r="P370" s="42">
        <f>IF(O370&lt;&gt;"",O370*12,"")</f>
        <v/>
      </c>
      <c r="Q370" s="42" t="n"/>
      <c r="R370" s="32" t="n"/>
      <c r="S370" s="32" t="n"/>
      <c r="T370" s="32" t="n"/>
      <c r="U370" s="32" t="n"/>
      <c r="V370" s="32" t="n"/>
      <c r="W370" s="32" t="n"/>
    </row>
    <row r="371">
      <c r="A371" s="123" t="n">
        <v>365</v>
      </c>
      <c r="B371" s="39" t="n"/>
      <c r="C371" s="28" t="n"/>
      <c r="D371" s="39" t="n"/>
      <c r="E371" s="28" t="n"/>
      <c r="F371" s="28" t="n"/>
      <c r="G371" s="28" t="n"/>
      <c r="H371" s="28" t="n"/>
      <c r="I371" s="28" t="n"/>
      <c r="J371" s="28" t="n"/>
      <c r="K371" s="28" t="n"/>
      <c r="L371" s="28" t="n"/>
      <c r="M371" s="28" t="n"/>
      <c r="N371" s="39" t="n"/>
      <c r="O371" s="40" t="n"/>
      <c r="P371" s="40">
        <f>IF(O371&lt;&gt;"",O371*12,"")</f>
        <v/>
      </c>
      <c r="Q371" s="40" t="n"/>
      <c r="R371" s="28" t="n"/>
      <c r="S371" s="28" t="n"/>
      <c r="T371" s="28" t="n"/>
      <c r="U371" s="28" t="n"/>
      <c r="V371" s="28" t="n"/>
      <c r="W371" s="28" t="n"/>
    </row>
    <row r="372">
      <c r="A372" s="125" t="n">
        <v>366</v>
      </c>
      <c r="B372" s="41" t="n"/>
      <c r="C372" s="32" t="n"/>
      <c r="D372" s="41" t="n"/>
      <c r="E372" s="32" t="n"/>
      <c r="F372" s="32" t="n"/>
      <c r="G372" s="32" t="n"/>
      <c r="H372" s="32" t="n"/>
      <c r="I372" s="32" t="n"/>
      <c r="J372" s="32" t="n"/>
      <c r="K372" s="32" t="n"/>
      <c r="L372" s="32" t="n"/>
      <c r="M372" s="32" t="n"/>
      <c r="N372" s="41" t="n"/>
      <c r="O372" s="42" t="n"/>
      <c r="P372" s="42">
        <f>IF(O372&lt;&gt;"",O372*12,"")</f>
        <v/>
      </c>
      <c r="Q372" s="42" t="n"/>
      <c r="R372" s="32" t="n"/>
      <c r="S372" s="32" t="n"/>
      <c r="T372" s="32" t="n"/>
      <c r="U372" s="32" t="n"/>
      <c r="V372" s="32" t="n"/>
      <c r="W372" s="32" t="n"/>
    </row>
    <row r="373">
      <c r="A373" s="123" t="n">
        <v>367</v>
      </c>
      <c r="B373" s="39" t="n"/>
      <c r="C373" s="28" t="n"/>
      <c r="D373" s="39" t="n"/>
      <c r="E373" s="28" t="n"/>
      <c r="F373" s="28" t="n"/>
      <c r="G373" s="28" t="n"/>
      <c r="H373" s="28" t="n"/>
      <c r="I373" s="28" t="n"/>
      <c r="J373" s="28" t="n"/>
      <c r="K373" s="28" t="n"/>
      <c r="L373" s="28" t="n"/>
      <c r="M373" s="28" t="n"/>
      <c r="N373" s="39" t="n"/>
      <c r="O373" s="40" t="n"/>
      <c r="P373" s="40">
        <f>IF(O373&lt;&gt;"",O373*12,"")</f>
        <v/>
      </c>
      <c r="Q373" s="40" t="n"/>
      <c r="R373" s="28" t="n"/>
      <c r="S373" s="28" t="n"/>
      <c r="T373" s="28" t="n"/>
      <c r="U373" s="28" t="n"/>
      <c r="V373" s="28" t="n"/>
      <c r="W373" s="28" t="n"/>
    </row>
    <row r="374">
      <c r="A374" s="125" t="n">
        <v>368</v>
      </c>
      <c r="B374" s="41" t="n"/>
      <c r="C374" s="32" t="n"/>
      <c r="D374" s="41" t="n"/>
      <c r="E374" s="32" t="n"/>
      <c r="F374" s="32" t="n"/>
      <c r="G374" s="32" t="n"/>
      <c r="H374" s="32" t="n"/>
      <c r="I374" s="32" t="n"/>
      <c r="J374" s="32" t="n"/>
      <c r="K374" s="32" t="n"/>
      <c r="L374" s="32" t="n"/>
      <c r="M374" s="32" t="n"/>
      <c r="N374" s="41" t="n"/>
      <c r="O374" s="42" t="n"/>
      <c r="P374" s="42">
        <f>IF(O374&lt;&gt;"",O374*12,"")</f>
        <v/>
      </c>
      <c r="Q374" s="42" t="n"/>
      <c r="R374" s="32" t="n"/>
      <c r="S374" s="32" t="n"/>
      <c r="T374" s="32" t="n"/>
      <c r="U374" s="32" t="n"/>
      <c r="V374" s="32" t="n"/>
      <c r="W374" s="32" t="n"/>
    </row>
    <row r="375">
      <c r="A375" s="123" t="n">
        <v>369</v>
      </c>
      <c r="B375" s="39" t="n"/>
      <c r="C375" s="28" t="n"/>
      <c r="D375" s="39" t="n"/>
      <c r="E375" s="28" t="n"/>
      <c r="F375" s="28" t="n"/>
      <c r="G375" s="28" t="n"/>
      <c r="H375" s="28" t="n"/>
      <c r="I375" s="28" t="n"/>
      <c r="J375" s="28" t="n"/>
      <c r="K375" s="28" t="n"/>
      <c r="L375" s="28" t="n"/>
      <c r="M375" s="28" t="n"/>
      <c r="N375" s="39" t="n"/>
      <c r="O375" s="40" t="n"/>
      <c r="P375" s="40">
        <f>IF(O375&lt;&gt;"",O375*12,"")</f>
        <v/>
      </c>
      <c r="Q375" s="40" t="n"/>
      <c r="R375" s="28" t="n"/>
      <c r="S375" s="28" t="n"/>
      <c r="T375" s="28" t="n"/>
      <c r="U375" s="28" t="n"/>
      <c r="V375" s="28" t="n"/>
      <c r="W375" s="28" t="n"/>
    </row>
    <row r="376">
      <c r="A376" s="125" t="n">
        <v>370</v>
      </c>
      <c r="B376" s="41" t="n"/>
      <c r="C376" s="32" t="n"/>
      <c r="D376" s="41" t="n"/>
      <c r="E376" s="32" t="n"/>
      <c r="F376" s="32" t="n"/>
      <c r="G376" s="32" t="n"/>
      <c r="H376" s="32" t="n"/>
      <c r="I376" s="32" t="n"/>
      <c r="J376" s="32" t="n"/>
      <c r="K376" s="32" t="n"/>
      <c r="L376" s="32" t="n"/>
      <c r="M376" s="32" t="n"/>
      <c r="N376" s="41" t="n"/>
      <c r="O376" s="42" t="n"/>
      <c r="P376" s="42">
        <f>IF(O376&lt;&gt;"",O376*12,"")</f>
        <v/>
      </c>
      <c r="Q376" s="42" t="n"/>
      <c r="R376" s="32" t="n"/>
      <c r="S376" s="32" t="n"/>
      <c r="T376" s="32" t="n"/>
      <c r="U376" s="32" t="n"/>
      <c r="V376" s="32" t="n"/>
      <c r="W376" s="32" t="n"/>
    </row>
    <row r="377">
      <c r="A377" s="123" t="n">
        <v>371</v>
      </c>
      <c r="B377" s="39" t="n"/>
      <c r="C377" s="28" t="n"/>
      <c r="D377" s="39" t="n"/>
      <c r="E377" s="28" t="n"/>
      <c r="F377" s="28" t="n"/>
      <c r="G377" s="28" t="n"/>
      <c r="H377" s="28" t="n"/>
      <c r="I377" s="28" t="n"/>
      <c r="J377" s="28" t="n"/>
      <c r="K377" s="28" t="n"/>
      <c r="L377" s="28" t="n"/>
      <c r="M377" s="28" t="n"/>
      <c r="N377" s="39" t="n"/>
      <c r="O377" s="40" t="n"/>
      <c r="P377" s="40">
        <f>IF(O377&lt;&gt;"",O377*12,"")</f>
        <v/>
      </c>
      <c r="Q377" s="40" t="n"/>
      <c r="R377" s="28" t="n"/>
      <c r="S377" s="28" t="n"/>
      <c r="T377" s="28" t="n"/>
      <c r="U377" s="28" t="n"/>
      <c r="V377" s="28" t="n"/>
      <c r="W377" s="28" t="n"/>
    </row>
    <row r="378">
      <c r="A378" s="125" t="n">
        <v>372</v>
      </c>
      <c r="B378" s="41" t="n"/>
      <c r="C378" s="32" t="n"/>
      <c r="D378" s="41" t="n"/>
      <c r="E378" s="32" t="n"/>
      <c r="F378" s="32" t="n"/>
      <c r="G378" s="32" t="n"/>
      <c r="H378" s="32" t="n"/>
      <c r="I378" s="32" t="n"/>
      <c r="J378" s="32" t="n"/>
      <c r="K378" s="32" t="n"/>
      <c r="L378" s="32" t="n"/>
      <c r="M378" s="32" t="n"/>
      <c r="N378" s="41" t="n"/>
      <c r="O378" s="42" t="n"/>
      <c r="P378" s="42">
        <f>IF(O378&lt;&gt;"",O378*12,"")</f>
        <v/>
      </c>
      <c r="Q378" s="42" t="n"/>
      <c r="R378" s="32" t="n"/>
      <c r="S378" s="32" t="n"/>
      <c r="T378" s="32" t="n"/>
      <c r="U378" s="32" t="n"/>
      <c r="V378" s="32" t="n"/>
      <c r="W378" s="32" t="n"/>
    </row>
    <row r="379">
      <c r="A379" s="123" t="n">
        <v>373</v>
      </c>
      <c r="B379" s="39" t="n"/>
      <c r="C379" s="28" t="n"/>
      <c r="D379" s="39" t="n"/>
      <c r="E379" s="28" t="n"/>
      <c r="F379" s="28" t="n"/>
      <c r="G379" s="28" t="n"/>
      <c r="H379" s="28" t="n"/>
      <c r="I379" s="28" t="n"/>
      <c r="J379" s="28" t="n"/>
      <c r="K379" s="28" t="n"/>
      <c r="L379" s="28" t="n"/>
      <c r="M379" s="28" t="n"/>
      <c r="N379" s="39" t="n"/>
      <c r="O379" s="40" t="n"/>
      <c r="P379" s="40">
        <f>IF(O379&lt;&gt;"",O379*12,"")</f>
        <v/>
      </c>
      <c r="Q379" s="40" t="n"/>
      <c r="R379" s="28" t="n"/>
      <c r="S379" s="28" t="n"/>
      <c r="T379" s="28" t="n"/>
      <c r="U379" s="28" t="n"/>
      <c r="V379" s="28" t="n"/>
      <c r="W379" s="28" t="n"/>
    </row>
    <row r="380">
      <c r="A380" s="125" t="n">
        <v>374</v>
      </c>
      <c r="B380" s="41" t="n"/>
      <c r="C380" s="32" t="n"/>
      <c r="D380" s="41" t="n"/>
      <c r="E380" s="32" t="n"/>
      <c r="F380" s="32" t="n"/>
      <c r="G380" s="32" t="n"/>
      <c r="H380" s="32" t="n"/>
      <c r="I380" s="32" t="n"/>
      <c r="J380" s="32" t="n"/>
      <c r="K380" s="32" t="n"/>
      <c r="L380" s="32" t="n"/>
      <c r="M380" s="32" t="n"/>
      <c r="N380" s="41" t="n"/>
      <c r="O380" s="42" t="n"/>
      <c r="P380" s="42">
        <f>IF(O380&lt;&gt;"",O380*12,"")</f>
        <v/>
      </c>
      <c r="Q380" s="42" t="n"/>
      <c r="R380" s="32" t="n"/>
      <c r="S380" s="32" t="n"/>
      <c r="T380" s="32" t="n"/>
      <c r="U380" s="32" t="n"/>
      <c r="V380" s="32" t="n"/>
      <c r="W380" s="32" t="n"/>
    </row>
    <row r="381">
      <c r="A381" s="123" t="n">
        <v>375</v>
      </c>
      <c r="B381" s="39" t="n"/>
      <c r="C381" s="28" t="n"/>
      <c r="D381" s="39" t="n"/>
      <c r="E381" s="28" t="n"/>
      <c r="F381" s="28" t="n"/>
      <c r="G381" s="28" t="n"/>
      <c r="H381" s="28" t="n"/>
      <c r="I381" s="28" t="n"/>
      <c r="J381" s="28" t="n"/>
      <c r="K381" s="28" t="n"/>
      <c r="L381" s="28" t="n"/>
      <c r="M381" s="28" t="n"/>
      <c r="N381" s="39" t="n"/>
      <c r="O381" s="40" t="n"/>
      <c r="P381" s="40">
        <f>IF(O381&lt;&gt;"",O381*12,"")</f>
        <v/>
      </c>
      <c r="Q381" s="40" t="n"/>
      <c r="R381" s="28" t="n"/>
      <c r="S381" s="28" t="n"/>
      <c r="T381" s="28" t="n"/>
      <c r="U381" s="28" t="n"/>
      <c r="V381" s="28" t="n"/>
      <c r="W381" s="28" t="n"/>
    </row>
    <row r="382">
      <c r="A382" s="125" t="n">
        <v>376</v>
      </c>
      <c r="B382" s="41" t="n"/>
      <c r="C382" s="32" t="n"/>
      <c r="D382" s="41" t="n"/>
      <c r="E382" s="32" t="n"/>
      <c r="F382" s="32" t="n"/>
      <c r="G382" s="32" t="n"/>
      <c r="H382" s="32" t="n"/>
      <c r="I382" s="32" t="n"/>
      <c r="J382" s="32" t="n"/>
      <c r="K382" s="32" t="n"/>
      <c r="L382" s="32" t="n"/>
      <c r="M382" s="32" t="n"/>
      <c r="N382" s="41" t="n"/>
      <c r="O382" s="42" t="n"/>
      <c r="P382" s="42">
        <f>IF(O382&lt;&gt;"",O382*12,"")</f>
        <v/>
      </c>
      <c r="Q382" s="42" t="n"/>
      <c r="R382" s="32" t="n"/>
      <c r="S382" s="32" t="n"/>
      <c r="T382" s="32" t="n"/>
      <c r="U382" s="32" t="n"/>
      <c r="V382" s="32" t="n"/>
      <c r="W382" s="32" t="n"/>
    </row>
    <row r="383">
      <c r="A383" s="123" t="n">
        <v>377</v>
      </c>
      <c r="B383" s="39" t="n"/>
      <c r="C383" s="28" t="n"/>
      <c r="D383" s="39" t="n"/>
      <c r="E383" s="28" t="n"/>
      <c r="F383" s="28" t="n"/>
      <c r="G383" s="28" t="n"/>
      <c r="H383" s="28" t="n"/>
      <c r="I383" s="28" t="n"/>
      <c r="J383" s="28" t="n"/>
      <c r="K383" s="28" t="n"/>
      <c r="L383" s="28" t="n"/>
      <c r="M383" s="28" t="n"/>
      <c r="N383" s="39" t="n"/>
      <c r="O383" s="40" t="n"/>
      <c r="P383" s="40">
        <f>IF(O383&lt;&gt;"",O383*12,"")</f>
        <v/>
      </c>
      <c r="Q383" s="40" t="n"/>
      <c r="R383" s="28" t="n"/>
      <c r="S383" s="28" t="n"/>
      <c r="T383" s="28" t="n"/>
      <c r="U383" s="28" t="n"/>
      <c r="V383" s="28" t="n"/>
      <c r="W383" s="28" t="n"/>
    </row>
    <row r="384">
      <c r="A384" s="125" t="n">
        <v>378</v>
      </c>
      <c r="B384" s="41" t="n"/>
      <c r="C384" s="32" t="n"/>
      <c r="D384" s="41" t="n"/>
      <c r="E384" s="32" t="n"/>
      <c r="F384" s="32" t="n"/>
      <c r="G384" s="32" t="n"/>
      <c r="H384" s="32" t="n"/>
      <c r="I384" s="32" t="n"/>
      <c r="J384" s="32" t="n"/>
      <c r="K384" s="32" t="n"/>
      <c r="L384" s="32" t="n"/>
      <c r="M384" s="32" t="n"/>
      <c r="N384" s="41" t="n"/>
      <c r="O384" s="42" t="n"/>
      <c r="P384" s="42">
        <f>IF(O384&lt;&gt;"",O384*12,"")</f>
        <v/>
      </c>
      <c r="Q384" s="42" t="n"/>
      <c r="R384" s="32" t="n"/>
      <c r="S384" s="32" t="n"/>
      <c r="T384" s="32" t="n"/>
      <c r="U384" s="32" t="n"/>
      <c r="V384" s="32" t="n"/>
      <c r="W384" s="32" t="n"/>
    </row>
    <row r="385">
      <c r="A385" s="123" t="n">
        <v>379</v>
      </c>
      <c r="B385" s="39" t="n"/>
      <c r="C385" s="28" t="n"/>
      <c r="D385" s="39" t="n"/>
      <c r="E385" s="28" t="n"/>
      <c r="F385" s="28" t="n"/>
      <c r="G385" s="28" t="n"/>
      <c r="H385" s="28" t="n"/>
      <c r="I385" s="28" t="n"/>
      <c r="J385" s="28" t="n"/>
      <c r="K385" s="28" t="n"/>
      <c r="L385" s="28" t="n"/>
      <c r="M385" s="28" t="n"/>
      <c r="N385" s="39" t="n"/>
      <c r="O385" s="40" t="n"/>
      <c r="P385" s="40">
        <f>IF(O385&lt;&gt;"",O385*12,"")</f>
        <v/>
      </c>
      <c r="Q385" s="40" t="n"/>
      <c r="R385" s="28" t="n"/>
      <c r="S385" s="28" t="n"/>
      <c r="T385" s="28" t="n"/>
      <c r="U385" s="28" t="n"/>
      <c r="V385" s="28" t="n"/>
      <c r="W385" s="28" t="n"/>
    </row>
    <row r="386">
      <c r="A386" s="125" t="n">
        <v>380</v>
      </c>
      <c r="B386" s="41" t="n"/>
      <c r="C386" s="32" t="n"/>
      <c r="D386" s="41" t="n"/>
      <c r="E386" s="32" t="n"/>
      <c r="F386" s="32" t="n"/>
      <c r="G386" s="32" t="n"/>
      <c r="H386" s="32" t="n"/>
      <c r="I386" s="32" t="n"/>
      <c r="J386" s="32" t="n"/>
      <c r="K386" s="32" t="n"/>
      <c r="L386" s="32" t="n"/>
      <c r="M386" s="32" t="n"/>
      <c r="N386" s="41" t="n"/>
      <c r="O386" s="42" t="n"/>
      <c r="P386" s="42">
        <f>IF(O386&lt;&gt;"",O386*12,"")</f>
        <v/>
      </c>
      <c r="Q386" s="42" t="n"/>
      <c r="R386" s="32" t="n"/>
      <c r="S386" s="32" t="n"/>
      <c r="T386" s="32" t="n"/>
      <c r="U386" s="32" t="n"/>
      <c r="V386" s="32" t="n"/>
      <c r="W386" s="32" t="n"/>
    </row>
    <row r="387">
      <c r="A387" s="123" t="n">
        <v>381</v>
      </c>
      <c r="B387" s="39" t="n"/>
      <c r="C387" s="28" t="n"/>
      <c r="D387" s="39" t="n"/>
      <c r="E387" s="28" t="n"/>
      <c r="F387" s="28" t="n"/>
      <c r="G387" s="28" t="n"/>
      <c r="H387" s="28" t="n"/>
      <c r="I387" s="28" t="n"/>
      <c r="J387" s="28" t="n"/>
      <c r="K387" s="28" t="n"/>
      <c r="L387" s="28" t="n"/>
      <c r="M387" s="28" t="n"/>
      <c r="N387" s="39" t="n"/>
      <c r="O387" s="40" t="n"/>
      <c r="P387" s="40">
        <f>IF(O387&lt;&gt;"",O387*12,"")</f>
        <v/>
      </c>
      <c r="Q387" s="40" t="n"/>
      <c r="R387" s="28" t="n"/>
      <c r="S387" s="28" t="n"/>
      <c r="T387" s="28" t="n"/>
      <c r="U387" s="28" t="n"/>
      <c r="V387" s="28" t="n"/>
      <c r="W387" s="28" t="n"/>
    </row>
    <row r="388">
      <c r="A388" s="125" t="n">
        <v>382</v>
      </c>
      <c r="B388" s="41" t="n"/>
      <c r="C388" s="32" t="n"/>
      <c r="D388" s="41" t="n"/>
      <c r="E388" s="32" t="n"/>
      <c r="F388" s="32" t="n"/>
      <c r="G388" s="32" t="n"/>
      <c r="H388" s="32" t="n"/>
      <c r="I388" s="32" t="n"/>
      <c r="J388" s="32" t="n"/>
      <c r="K388" s="32" t="n"/>
      <c r="L388" s="32" t="n"/>
      <c r="M388" s="32" t="n"/>
      <c r="N388" s="41" t="n"/>
      <c r="O388" s="42" t="n"/>
      <c r="P388" s="42">
        <f>IF(O388&lt;&gt;"",O388*12,"")</f>
        <v/>
      </c>
      <c r="Q388" s="42" t="n"/>
      <c r="R388" s="32" t="n"/>
      <c r="S388" s="32" t="n"/>
      <c r="T388" s="32" t="n"/>
      <c r="U388" s="32" t="n"/>
      <c r="V388" s="32" t="n"/>
      <c r="W388" s="32" t="n"/>
    </row>
    <row r="389">
      <c r="A389" s="123" t="n">
        <v>383</v>
      </c>
      <c r="B389" s="39" t="n"/>
      <c r="C389" s="28" t="n"/>
      <c r="D389" s="39" t="n"/>
      <c r="E389" s="28" t="n"/>
      <c r="F389" s="28" t="n"/>
      <c r="G389" s="28" t="n"/>
      <c r="H389" s="28" t="n"/>
      <c r="I389" s="28" t="n"/>
      <c r="J389" s="28" t="n"/>
      <c r="K389" s="28" t="n"/>
      <c r="L389" s="28" t="n"/>
      <c r="M389" s="28" t="n"/>
      <c r="N389" s="39" t="n"/>
      <c r="O389" s="40" t="n"/>
      <c r="P389" s="40">
        <f>IF(O389&lt;&gt;"",O389*12,"")</f>
        <v/>
      </c>
      <c r="Q389" s="40" t="n"/>
      <c r="R389" s="28" t="n"/>
      <c r="S389" s="28" t="n"/>
      <c r="T389" s="28" t="n"/>
      <c r="U389" s="28" t="n"/>
      <c r="V389" s="28" t="n"/>
      <c r="W389" s="28" t="n"/>
    </row>
    <row r="390">
      <c r="A390" s="125" t="n">
        <v>384</v>
      </c>
      <c r="B390" s="41" t="n"/>
      <c r="C390" s="32" t="n"/>
      <c r="D390" s="41" t="n"/>
      <c r="E390" s="32" t="n"/>
      <c r="F390" s="32" t="n"/>
      <c r="G390" s="32" t="n"/>
      <c r="H390" s="32" t="n"/>
      <c r="I390" s="32" t="n"/>
      <c r="J390" s="32" t="n"/>
      <c r="K390" s="32" t="n"/>
      <c r="L390" s="32" t="n"/>
      <c r="M390" s="32" t="n"/>
      <c r="N390" s="41" t="n"/>
      <c r="O390" s="42" t="n"/>
      <c r="P390" s="42">
        <f>IF(O390&lt;&gt;"",O390*12,"")</f>
        <v/>
      </c>
      <c r="Q390" s="42" t="n"/>
      <c r="R390" s="32" t="n"/>
      <c r="S390" s="32" t="n"/>
      <c r="T390" s="32" t="n"/>
      <c r="U390" s="32" t="n"/>
      <c r="V390" s="32" t="n"/>
      <c r="W390" s="32" t="n"/>
    </row>
    <row r="391">
      <c r="A391" s="123" t="n">
        <v>385</v>
      </c>
      <c r="B391" s="39" t="n"/>
      <c r="C391" s="28" t="n"/>
      <c r="D391" s="39" t="n"/>
      <c r="E391" s="28" t="n"/>
      <c r="F391" s="28" t="n"/>
      <c r="G391" s="28" t="n"/>
      <c r="H391" s="28" t="n"/>
      <c r="I391" s="28" t="n"/>
      <c r="J391" s="28" t="n"/>
      <c r="K391" s="28" t="n"/>
      <c r="L391" s="28" t="n"/>
      <c r="M391" s="28" t="n"/>
      <c r="N391" s="39" t="n"/>
      <c r="O391" s="40" t="n"/>
      <c r="P391" s="40">
        <f>IF(O391&lt;&gt;"",O391*12,"")</f>
        <v/>
      </c>
      <c r="Q391" s="40" t="n"/>
      <c r="R391" s="28" t="n"/>
      <c r="S391" s="28" t="n"/>
      <c r="T391" s="28" t="n"/>
      <c r="U391" s="28" t="n"/>
      <c r="V391" s="28" t="n"/>
      <c r="W391" s="28" t="n"/>
    </row>
    <row r="392">
      <c r="A392" s="125" t="n">
        <v>386</v>
      </c>
      <c r="B392" s="41" t="n"/>
      <c r="C392" s="32" t="n"/>
      <c r="D392" s="41" t="n"/>
      <c r="E392" s="32" t="n"/>
      <c r="F392" s="32" t="n"/>
      <c r="G392" s="32" t="n"/>
      <c r="H392" s="32" t="n"/>
      <c r="I392" s="32" t="n"/>
      <c r="J392" s="32" t="n"/>
      <c r="K392" s="32" t="n"/>
      <c r="L392" s="32" t="n"/>
      <c r="M392" s="32" t="n"/>
      <c r="N392" s="41" t="n"/>
      <c r="O392" s="42" t="n"/>
      <c r="P392" s="42">
        <f>IF(O392&lt;&gt;"",O392*12,"")</f>
        <v/>
      </c>
      <c r="Q392" s="42" t="n"/>
      <c r="R392" s="32" t="n"/>
      <c r="S392" s="32" t="n"/>
      <c r="T392" s="32" t="n"/>
      <c r="U392" s="32" t="n"/>
      <c r="V392" s="32" t="n"/>
      <c r="W392" s="32" t="n"/>
    </row>
    <row r="393">
      <c r="A393" s="123" t="n">
        <v>387</v>
      </c>
      <c r="B393" s="39" t="n"/>
      <c r="C393" s="28" t="n"/>
      <c r="D393" s="39" t="n"/>
      <c r="E393" s="28" t="n"/>
      <c r="F393" s="28" t="n"/>
      <c r="G393" s="28" t="n"/>
      <c r="H393" s="28" t="n"/>
      <c r="I393" s="28" t="n"/>
      <c r="J393" s="28" t="n"/>
      <c r="K393" s="28" t="n"/>
      <c r="L393" s="28" t="n"/>
      <c r="M393" s="28" t="n"/>
      <c r="N393" s="39" t="n"/>
      <c r="O393" s="40" t="n"/>
      <c r="P393" s="40">
        <f>IF(O393&lt;&gt;"",O393*12,"")</f>
        <v/>
      </c>
      <c r="Q393" s="40" t="n"/>
      <c r="R393" s="28" t="n"/>
      <c r="S393" s="28" t="n"/>
      <c r="T393" s="28" t="n"/>
      <c r="U393" s="28" t="n"/>
      <c r="V393" s="28" t="n"/>
      <c r="W393" s="28" t="n"/>
    </row>
    <row r="394">
      <c r="A394" s="125" t="n">
        <v>388</v>
      </c>
      <c r="B394" s="41" t="n"/>
      <c r="C394" s="32" t="n"/>
      <c r="D394" s="41" t="n"/>
      <c r="E394" s="32" t="n"/>
      <c r="F394" s="32" t="n"/>
      <c r="G394" s="32" t="n"/>
      <c r="H394" s="32" t="n"/>
      <c r="I394" s="32" t="n"/>
      <c r="J394" s="32" t="n"/>
      <c r="K394" s="32" t="n"/>
      <c r="L394" s="32" t="n"/>
      <c r="M394" s="32" t="n"/>
      <c r="N394" s="41" t="n"/>
      <c r="O394" s="42" t="n"/>
      <c r="P394" s="42">
        <f>IF(O394&lt;&gt;"",O394*12,"")</f>
        <v/>
      </c>
      <c r="Q394" s="42" t="n"/>
      <c r="R394" s="32" t="n"/>
      <c r="S394" s="32" t="n"/>
      <c r="T394" s="32" t="n"/>
      <c r="U394" s="32" t="n"/>
      <c r="V394" s="32" t="n"/>
      <c r="W394" s="32" t="n"/>
    </row>
    <row r="395">
      <c r="A395" s="123" t="n">
        <v>389</v>
      </c>
      <c r="B395" s="39" t="n"/>
      <c r="C395" s="28" t="n"/>
      <c r="D395" s="39" t="n"/>
      <c r="E395" s="28" t="n"/>
      <c r="F395" s="28" t="n"/>
      <c r="G395" s="28" t="n"/>
      <c r="H395" s="28" t="n"/>
      <c r="I395" s="28" t="n"/>
      <c r="J395" s="28" t="n"/>
      <c r="K395" s="28" t="n"/>
      <c r="L395" s="28" t="n"/>
      <c r="M395" s="28" t="n"/>
      <c r="N395" s="39" t="n"/>
      <c r="O395" s="40" t="n"/>
      <c r="P395" s="40">
        <f>IF(O395&lt;&gt;"",O395*12,"")</f>
        <v/>
      </c>
      <c r="Q395" s="40" t="n"/>
      <c r="R395" s="28" t="n"/>
      <c r="S395" s="28" t="n"/>
      <c r="T395" s="28" t="n"/>
      <c r="U395" s="28" t="n"/>
      <c r="V395" s="28" t="n"/>
      <c r="W395" s="28" t="n"/>
    </row>
    <row r="396">
      <c r="A396" s="125" t="n">
        <v>390</v>
      </c>
      <c r="B396" s="41" t="n"/>
      <c r="C396" s="32" t="n"/>
      <c r="D396" s="41" t="n"/>
      <c r="E396" s="32" t="n"/>
      <c r="F396" s="32" t="n"/>
      <c r="G396" s="32" t="n"/>
      <c r="H396" s="32" t="n"/>
      <c r="I396" s="32" t="n"/>
      <c r="J396" s="32" t="n"/>
      <c r="K396" s="32" t="n"/>
      <c r="L396" s="32" t="n"/>
      <c r="M396" s="32" t="n"/>
      <c r="N396" s="41" t="n"/>
      <c r="O396" s="42" t="n"/>
      <c r="P396" s="42">
        <f>IF(O396&lt;&gt;"",O396*12,"")</f>
        <v/>
      </c>
      <c r="Q396" s="42" t="n"/>
      <c r="R396" s="32" t="n"/>
      <c r="S396" s="32" t="n"/>
      <c r="T396" s="32" t="n"/>
      <c r="U396" s="32" t="n"/>
      <c r="V396" s="32" t="n"/>
      <c r="W396" s="32" t="n"/>
    </row>
    <row r="397">
      <c r="A397" s="123" t="n">
        <v>391</v>
      </c>
      <c r="B397" s="39" t="n"/>
      <c r="C397" s="28" t="n"/>
      <c r="D397" s="39" t="n"/>
      <c r="E397" s="28" t="n"/>
      <c r="F397" s="28" t="n"/>
      <c r="G397" s="28" t="n"/>
      <c r="H397" s="28" t="n"/>
      <c r="I397" s="28" t="n"/>
      <c r="J397" s="28" t="n"/>
      <c r="K397" s="28" t="n"/>
      <c r="L397" s="28" t="n"/>
      <c r="M397" s="28" t="n"/>
      <c r="N397" s="39" t="n"/>
      <c r="O397" s="40" t="n"/>
      <c r="P397" s="40">
        <f>IF(O397&lt;&gt;"",O397*12,"")</f>
        <v/>
      </c>
      <c r="Q397" s="40" t="n"/>
      <c r="R397" s="28" t="n"/>
      <c r="S397" s="28" t="n"/>
      <c r="T397" s="28" t="n"/>
      <c r="U397" s="28" t="n"/>
      <c r="V397" s="28" t="n"/>
      <c r="W397" s="28" t="n"/>
    </row>
    <row r="398">
      <c r="A398" s="125" t="n">
        <v>392</v>
      </c>
      <c r="B398" s="41" t="n"/>
      <c r="C398" s="32" t="n"/>
      <c r="D398" s="41" t="n"/>
      <c r="E398" s="32" t="n"/>
      <c r="F398" s="32" t="n"/>
      <c r="G398" s="32" t="n"/>
      <c r="H398" s="32" t="n"/>
      <c r="I398" s="32" t="n"/>
      <c r="J398" s="32" t="n"/>
      <c r="K398" s="32" t="n"/>
      <c r="L398" s="32" t="n"/>
      <c r="M398" s="32" t="n"/>
      <c r="N398" s="41" t="n"/>
      <c r="O398" s="42" t="n"/>
      <c r="P398" s="42">
        <f>IF(O398&lt;&gt;"",O398*12,"")</f>
        <v/>
      </c>
      <c r="Q398" s="42" t="n"/>
      <c r="R398" s="32" t="n"/>
      <c r="S398" s="32" t="n"/>
      <c r="T398" s="32" t="n"/>
      <c r="U398" s="32" t="n"/>
      <c r="V398" s="32" t="n"/>
      <c r="W398" s="32" t="n"/>
    </row>
    <row r="399">
      <c r="A399" s="123" t="n">
        <v>393</v>
      </c>
      <c r="B399" s="39" t="n"/>
      <c r="C399" s="28" t="n"/>
      <c r="D399" s="39" t="n"/>
      <c r="E399" s="28" t="n"/>
      <c r="F399" s="28" t="n"/>
      <c r="G399" s="28" t="n"/>
      <c r="H399" s="28" t="n"/>
      <c r="I399" s="28" t="n"/>
      <c r="J399" s="28" t="n"/>
      <c r="K399" s="28" t="n"/>
      <c r="L399" s="28" t="n"/>
      <c r="M399" s="28" t="n"/>
      <c r="N399" s="39" t="n"/>
      <c r="O399" s="40" t="n"/>
      <c r="P399" s="40">
        <f>IF(O399&lt;&gt;"",O399*12,"")</f>
        <v/>
      </c>
      <c r="Q399" s="40" t="n"/>
      <c r="R399" s="28" t="n"/>
      <c r="S399" s="28" t="n"/>
      <c r="T399" s="28" t="n"/>
      <c r="U399" s="28" t="n"/>
      <c r="V399" s="28" t="n"/>
      <c r="W399" s="28" t="n"/>
    </row>
    <row r="400">
      <c r="A400" s="125" t="n">
        <v>394</v>
      </c>
      <c r="B400" s="41" t="n"/>
      <c r="C400" s="32" t="n"/>
      <c r="D400" s="41" t="n"/>
      <c r="E400" s="32" t="n"/>
      <c r="F400" s="32" t="n"/>
      <c r="G400" s="32" t="n"/>
      <c r="H400" s="32" t="n"/>
      <c r="I400" s="32" t="n"/>
      <c r="J400" s="32" t="n"/>
      <c r="K400" s="32" t="n"/>
      <c r="L400" s="32" t="n"/>
      <c r="M400" s="32" t="n"/>
      <c r="N400" s="41" t="n"/>
      <c r="O400" s="42" t="n"/>
      <c r="P400" s="42">
        <f>IF(O400&lt;&gt;"",O400*12,"")</f>
        <v/>
      </c>
      <c r="Q400" s="42" t="n"/>
      <c r="R400" s="32" t="n"/>
      <c r="S400" s="32" t="n"/>
      <c r="T400" s="32" t="n"/>
      <c r="U400" s="32" t="n"/>
      <c r="V400" s="32" t="n"/>
      <c r="W400" s="32" t="n"/>
    </row>
    <row r="401">
      <c r="A401" s="123" t="n">
        <v>395</v>
      </c>
      <c r="B401" s="39" t="n"/>
      <c r="C401" s="28" t="n"/>
      <c r="D401" s="39" t="n"/>
      <c r="E401" s="28" t="n"/>
      <c r="F401" s="28" t="n"/>
      <c r="G401" s="28" t="n"/>
      <c r="H401" s="28" t="n"/>
      <c r="I401" s="28" t="n"/>
      <c r="J401" s="28" t="n"/>
      <c r="K401" s="28" t="n"/>
      <c r="L401" s="28" t="n"/>
      <c r="M401" s="28" t="n"/>
      <c r="N401" s="39" t="n"/>
      <c r="O401" s="40" t="n"/>
      <c r="P401" s="40">
        <f>IF(O401&lt;&gt;"",O401*12,"")</f>
        <v/>
      </c>
      <c r="Q401" s="40" t="n"/>
      <c r="R401" s="28" t="n"/>
      <c r="S401" s="28" t="n"/>
      <c r="T401" s="28" t="n"/>
      <c r="U401" s="28" t="n"/>
      <c r="V401" s="28" t="n"/>
      <c r="W401" s="28" t="n"/>
    </row>
    <row r="402">
      <c r="A402" s="125" t="n">
        <v>396</v>
      </c>
      <c r="B402" s="41" t="n"/>
      <c r="C402" s="32" t="n"/>
      <c r="D402" s="41" t="n"/>
      <c r="E402" s="32" t="n"/>
      <c r="F402" s="32" t="n"/>
      <c r="G402" s="32" t="n"/>
      <c r="H402" s="32" t="n"/>
      <c r="I402" s="32" t="n"/>
      <c r="J402" s="32" t="n"/>
      <c r="K402" s="32" t="n"/>
      <c r="L402" s="32" t="n"/>
      <c r="M402" s="32" t="n"/>
      <c r="N402" s="41" t="n"/>
      <c r="O402" s="42" t="n"/>
      <c r="P402" s="42">
        <f>IF(O402&lt;&gt;"",O402*12,"")</f>
        <v/>
      </c>
      <c r="Q402" s="42" t="n"/>
      <c r="R402" s="32" t="n"/>
      <c r="S402" s="32" t="n"/>
      <c r="T402" s="32" t="n"/>
      <c r="U402" s="32" t="n"/>
      <c r="V402" s="32" t="n"/>
      <c r="W402" s="32" t="n"/>
    </row>
    <row r="403">
      <c r="A403" s="123" t="n">
        <v>397</v>
      </c>
      <c r="B403" s="39" t="n"/>
      <c r="C403" s="28" t="n"/>
      <c r="D403" s="39" t="n"/>
      <c r="E403" s="28" t="n"/>
      <c r="F403" s="28" t="n"/>
      <c r="G403" s="28" t="n"/>
      <c r="H403" s="28" t="n"/>
      <c r="I403" s="28" t="n"/>
      <c r="J403" s="28" t="n"/>
      <c r="K403" s="28" t="n"/>
      <c r="L403" s="28" t="n"/>
      <c r="M403" s="28" t="n"/>
      <c r="N403" s="39" t="n"/>
      <c r="O403" s="40" t="n"/>
      <c r="P403" s="40">
        <f>IF(O403&lt;&gt;"",O403*12,"")</f>
        <v/>
      </c>
      <c r="Q403" s="40" t="n"/>
      <c r="R403" s="28" t="n"/>
      <c r="S403" s="28" t="n"/>
      <c r="T403" s="28" t="n"/>
      <c r="U403" s="28" t="n"/>
      <c r="V403" s="28" t="n"/>
      <c r="W403" s="28" t="n"/>
    </row>
    <row r="404">
      <c r="A404" s="125" t="n">
        <v>398</v>
      </c>
      <c r="B404" s="41" t="n"/>
      <c r="C404" s="32" t="n"/>
      <c r="D404" s="41" t="n"/>
      <c r="E404" s="32" t="n"/>
      <c r="F404" s="32" t="n"/>
      <c r="G404" s="32" t="n"/>
      <c r="H404" s="32" t="n"/>
      <c r="I404" s="32" t="n"/>
      <c r="J404" s="32" t="n"/>
      <c r="K404" s="32" t="n"/>
      <c r="L404" s="32" t="n"/>
      <c r="M404" s="32" t="n"/>
      <c r="N404" s="41" t="n"/>
      <c r="O404" s="42" t="n"/>
      <c r="P404" s="42">
        <f>IF(O404&lt;&gt;"",O404*12,"")</f>
        <v/>
      </c>
      <c r="Q404" s="42" t="n"/>
      <c r="R404" s="32" t="n"/>
      <c r="S404" s="32" t="n"/>
      <c r="T404" s="32" t="n"/>
      <c r="U404" s="32" t="n"/>
      <c r="V404" s="32" t="n"/>
      <c r="W404" s="32" t="n"/>
    </row>
    <row r="405">
      <c r="A405" s="123" t="n">
        <v>399</v>
      </c>
      <c r="B405" s="39" t="n"/>
      <c r="C405" s="28" t="n"/>
      <c r="D405" s="39" t="n"/>
      <c r="E405" s="28" t="n"/>
      <c r="F405" s="28" t="n"/>
      <c r="G405" s="28" t="n"/>
      <c r="H405" s="28" t="n"/>
      <c r="I405" s="28" t="n"/>
      <c r="J405" s="28" t="n"/>
      <c r="K405" s="28" t="n"/>
      <c r="L405" s="28" t="n"/>
      <c r="M405" s="28" t="n"/>
      <c r="N405" s="39" t="n"/>
      <c r="O405" s="40" t="n"/>
      <c r="P405" s="40">
        <f>IF(O405&lt;&gt;"",O405*12,"")</f>
        <v/>
      </c>
      <c r="Q405" s="40" t="n"/>
      <c r="R405" s="28" t="n"/>
      <c r="S405" s="28" t="n"/>
      <c r="T405" s="28" t="n"/>
      <c r="U405" s="28" t="n"/>
      <c r="V405" s="28" t="n"/>
      <c r="W405" s="28" t="n"/>
    </row>
    <row r="406">
      <c r="A406" s="125" t="n">
        <v>400</v>
      </c>
      <c r="B406" s="41" t="n"/>
      <c r="C406" s="32" t="n"/>
      <c r="D406" s="41" t="n"/>
      <c r="E406" s="32" t="n"/>
      <c r="F406" s="32" t="n"/>
      <c r="G406" s="32" t="n"/>
      <c r="H406" s="32" t="n"/>
      <c r="I406" s="32" t="n"/>
      <c r="J406" s="32" t="n"/>
      <c r="K406" s="32" t="n"/>
      <c r="L406" s="32" t="n"/>
      <c r="M406" s="32" t="n"/>
      <c r="N406" s="41" t="n"/>
      <c r="O406" s="42" t="n"/>
      <c r="P406" s="42">
        <f>IF(O406&lt;&gt;"",O406*12,"")</f>
        <v/>
      </c>
      <c r="Q406" s="42" t="n"/>
      <c r="R406" s="32" t="n"/>
      <c r="S406" s="32" t="n"/>
      <c r="T406" s="32" t="n"/>
      <c r="U406" s="32" t="n"/>
      <c r="V406" s="32" t="n"/>
      <c r="W406" s="32" t="n"/>
    </row>
    <row r="407">
      <c r="A407" s="123" t="n">
        <v>401</v>
      </c>
      <c r="B407" s="39" t="n"/>
      <c r="C407" s="28" t="n"/>
      <c r="D407" s="39" t="n"/>
      <c r="E407" s="28" t="n"/>
      <c r="F407" s="28" t="n"/>
      <c r="G407" s="28" t="n"/>
      <c r="H407" s="28" t="n"/>
      <c r="I407" s="28" t="n"/>
      <c r="J407" s="28" t="n"/>
      <c r="K407" s="28" t="n"/>
      <c r="L407" s="28" t="n"/>
      <c r="M407" s="28" t="n"/>
      <c r="N407" s="39" t="n"/>
      <c r="O407" s="40" t="n"/>
      <c r="P407" s="40">
        <f>IF(O407&lt;&gt;"",O407*12,"")</f>
        <v/>
      </c>
      <c r="Q407" s="40" t="n"/>
      <c r="R407" s="28" t="n"/>
      <c r="S407" s="28" t="n"/>
      <c r="T407" s="28" t="n"/>
      <c r="U407" s="28" t="n"/>
      <c r="V407" s="28" t="n"/>
      <c r="W407" s="28" t="n"/>
    </row>
    <row r="408">
      <c r="A408" s="125" t="n">
        <v>402</v>
      </c>
      <c r="B408" s="41" t="n"/>
      <c r="C408" s="32" t="n"/>
      <c r="D408" s="41" t="n"/>
      <c r="E408" s="32" t="n"/>
      <c r="F408" s="32" t="n"/>
      <c r="G408" s="32" t="n"/>
      <c r="H408" s="32" t="n"/>
      <c r="I408" s="32" t="n"/>
      <c r="J408" s="32" t="n"/>
      <c r="K408" s="32" t="n"/>
      <c r="L408" s="32" t="n"/>
      <c r="M408" s="32" t="n"/>
      <c r="N408" s="41" t="n"/>
      <c r="O408" s="42" t="n"/>
      <c r="P408" s="42">
        <f>IF(O408&lt;&gt;"",O408*12,"")</f>
        <v/>
      </c>
      <c r="Q408" s="42" t="n"/>
      <c r="R408" s="32" t="n"/>
      <c r="S408" s="32" t="n"/>
      <c r="T408" s="32" t="n"/>
      <c r="U408" s="32" t="n"/>
      <c r="V408" s="32" t="n"/>
      <c r="W408" s="32" t="n"/>
    </row>
    <row r="409">
      <c r="A409" s="123" t="n">
        <v>403</v>
      </c>
      <c r="B409" s="39" t="n"/>
      <c r="C409" s="28" t="n"/>
      <c r="D409" s="39" t="n"/>
      <c r="E409" s="28" t="n"/>
      <c r="F409" s="28" t="n"/>
      <c r="G409" s="28" t="n"/>
      <c r="H409" s="28" t="n"/>
      <c r="I409" s="28" t="n"/>
      <c r="J409" s="28" t="n"/>
      <c r="K409" s="28" t="n"/>
      <c r="L409" s="28" t="n"/>
      <c r="M409" s="28" t="n"/>
      <c r="N409" s="39" t="n"/>
      <c r="O409" s="40" t="n"/>
      <c r="P409" s="40">
        <f>IF(O409&lt;&gt;"",O409*12,"")</f>
        <v/>
      </c>
      <c r="Q409" s="40" t="n"/>
      <c r="R409" s="28" t="n"/>
      <c r="S409" s="28" t="n"/>
      <c r="T409" s="28" t="n"/>
      <c r="U409" s="28" t="n"/>
      <c r="V409" s="28" t="n"/>
      <c r="W409" s="28" t="n"/>
    </row>
    <row r="410">
      <c r="A410" s="125" t="n">
        <v>404</v>
      </c>
      <c r="B410" s="41" t="n"/>
      <c r="C410" s="32" t="n"/>
      <c r="D410" s="41" t="n"/>
      <c r="E410" s="32" t="n"/>
      <c r="F410" s="32" t="n"/>
      <c r="G410" s="32" t="n"/>
      <c r="H410" s="32" t="n"/>
      <c r="I410" s="32" t="n"/>
      <c r="J410" s="32" t="n"/>
      <c r="K410" s="32" t="n"/>
      <c r="L410" s="32" t="n"/>
      <c r="M410" s="32" t="n"/>
      <c r="N410" s="41" t="n"/>
      <c r="O410" s="42" t="n"/>
      <c r="P410" s="42">
        <f>IF(O410&lt;&gt;"",O410*12,"")</f>
        <v/>
      </c>
      <c r="Q410" s="42" t="n"/>
      <c r="R410" s="32" t="n"/>
      <c r="S410" s="32" t="n"/>
      <c r="T410" s="32" t="n"/>
      <c r="U410" s="32" t="n"/>
      <c r="V410" s="32" t="n"/>
      <c r="W410" s="32" t="n"/>
    </row>
    <row r="411">
      <c r="A411" s="123" t="n">
        <v>405</v>
      </c>
      <c r="B411" s="39" t="n"/>
      <c r="C411" s="28" t="n"/>
      <c r="D411" s="39" t="n"/>
      <c r="E411" s="28" t="n"/>
      <c r="F411" s="28" t="n"/>
      <c r="G411" s="28" t="n"/>
      <c r="H411" s="28" t="n"/>
      <c r="I411" s="28" t="n"/>
      <c r="J411" s="28" t="n"/>
      <c r="K411" s="28" t="n"/>
      <c r="L411" s="28" t="n"/>
      <c r="M411" s="28" t="n"/>
      <c r="N411" s="39" t="n"/>
      <c r="O411" s="40" t="n"/>
      <c r="P411" s="40">
        <f>IF(O411&lt;&gt;"",O411*12,"")</f>
        <v/>
      </c>
      <c r="Q411" s="40" t="n"/>
      <c r="R411" s="28" t="n"/>
      <c r="S411" s="28" t="n"/>
      <c r="T411" s="28" t="n"/>
      <c r="U411" s="28" t="n"/>
      <c r="V411" s="28" t="n"/>
      <c r="W411" s="28" t="n"/>
    </row>
    <row r="412">
      <c r="A412" s="125" t="n">
        <v>406</v>
      </c>
      <c r="B412" s="41" t="n"/>
      <c r="C412" s="32" t="n"/>
      <c r="D412" s="41" t="n"/>
      <c r="E412" s="32" t="n"/>
      <c r="F412" s="32" t="n"/>
      <c r="G412" s="32" t="n"/>
      <c r="H412" s="32" t="n"/>
      <c r="I412" s="32" t="n"/>
      <c r="J412" s="32" t="n"/>
      <c r="K412" s="32" t="n"/>
      <c r="L412" s="32" t="n"/>
      <c r="M412" s="32" t="n"/>
      <c r="N412" s="41" t="n"/>
      <c r="O412" s="42" t="n"/>
      <c r="P412" s="42">
        <f>IF(O412&lt;&gt;"",O412*12,"")</f>
        <v/>
      </c>
      <c r="Q412" s="42" t="n"/>
      <c r="R412" s="32" t="n"/>
      <c r="S412" s="32" t="n"/>
      <c r="T412" s="32" t="n"/>
      <c r="U412" s="32" t="n"/>
      <c r="V412" s="32" t="n"/>
      <c r="W412" s="32" t="n"/>
    </row>
    <row r="413">
      <c r="A413" s="123" t="n">
        <v>407</v>
      </c>
      <c r="B413" s="39" t="n"/>
      <c r="C413" s="28" t="n"/>
      <c r="D413" s="39" t="n"/>
      <c r="E413" s="28" t="n"/>
      <c r="F413" s="28" t="n"/>
      <c r="G413" s="28" t="n"/>
      <c r="H413" s="28" t="n"/>
      <c r="I413" s="28" t="n"/>
      <c r="J413" s="28" t="n"/>
      <c r="K413" s="28" t="n"/>
      <c r="L413" s="28" t="n"/>
      <c r="M413" s="28" t="n"/>
      <c r="N413" s="39" t="n"/>
      <c r="O413" s="40" t="n"/>
      <c r="P413" s="40">
        <f>IF(O413&lt;&gt;"",O413*12,"")</f>
        <v/>
      </c>
      <c r="Q413" s="40" t="n"/>
      <c r="R413" s="28" t="n"/>
      <c r="S413" s="28" t="n"/>
      <c r="T413" s="28" t="n"/>
      <c r="U413" s="28" t="n"/>
      <c r="V413" s="28" t="n"/>
      <c r="W413" s="28" t="n"/>
    </row>
    <row r="414">
      <c r="A414" s="125" t="n">
        <v>408</v>
      </c>
      <c r="B414" s="41" t="n"/>
      <c r="C414" s="32" t="n"/>
      <c r="D414" s="41" t="n"/>
      <c r="E414" s="32" t="n"/>
      <c r="F414" s="32" t="n"/>
      <c r="G414" s="32" t="n"/>
      <c r="H414" s="32" t="n"/>
      <c r="I414" s="32" t="n"/>
      <c r="J414" s="32" t="n"/>
      <c r="K414" s="32" t="n"/>
      <c r="L414" s="32" t="n"/>
      <c r="M414" s="32" t="n"/>
      <c r="N414" s="41" t="n"/>
      <c r="O414" s="42" t="n"/>
      <c r="P414" s="42">
        <f>IF(O414&lt;&gt;"",O414*12,"")</f>
        <v/>
      </c>
      <c r="Q414" s="42" t="n"/>
      <c r="R414" s="32" t="n"/>
      <c r="S414" s="32" t="n"/>
      <c r="T414" s="32" t="n"/>
      <c r="U414" s="32" t="n"/>
      <c r="V414" s="32" t="n"/>
      <c r="W414" s="32" t="n"/>
    </row>
    <row r="415">
      <c r="A415" s="123" t="n">
        <v>409</v>
      </c>
      <c r="B415" s="39" t="n"/>
      <c r="C415" s="28" t="n"/>
      <c r="D415" s="39" t="n"/>
      <c r="E415" s="28" t="n"/>
      <c r="F415" s="28" t="n"/>
      <c r="G415" s="28" t="n"/>
      <c r="H415" s="28" t="n"/>
      <c r="I415" s="28" t="n"/>
      <c r="J415" s="28" t="n"/>
      <c r="K415" s="28" t="n"/>
      <c r="L415" s="28" t="n"/>
      <c r="M415" s="28" t="n"/>
      <c r="N415" s="39" t="n"/>
      <c r="O415" s="40" t="n"/>
      <c r="P415" s="40">
        <f>IF(O415&lt;&gt;"",O415*12,"")</f>
        <v/>
      </c>
      <c r="Q415" s="40" t="n"/>
      <c r="R415" s="28" t="n"/>
      <c r="S415" s="28" t="n"/>
      <c r="T415" s="28" t="n"/>
      <c r="U415" s="28" t="n"/>
      <c r="V415" s="28" t="n"/>
      <c r="W415" s="28" t="n"/>
    </row>
    <row r="416">
      <c r="A416" s="125" t="n">
        <v>410</v>
      </c>
      <c r="B416" s="41" t="n"/>
      <c r="C416" s="32" t="n"/>
      <c r="D416" s="41" t="n"/>
      <c r="E416" s="32" t="n"/>
      <c r="F416" s="32" t="n"/>
      <c r="G416" s="32" t="n"/>
      <c r="H416" s="32" t="n"/>
      <c r="I416" s="32" t="n"/>
      <c r="J416" s="32" t="n"/>
      <c r="K416" s="32" t="n"/>
      <c r="L416" s="32" t="n"/>
      <c r="M416" s="32" t="n"/>
      <c r="N416" s="41" t="n"/>
      <c r="O416" s="42" t="n"/>
      <c r="P416" s="42">
        <f>IF(O416&lt;&gt;"",O416*12,"")</f>
        <v/>
      </c>
      <c r="Q416" s="42" t="n"/>
      <c r="R416" s="32" t="n"/>
      <c r="S416" s="32" t="n"/>
      <c r="T416" s="32" t="n"/>
      <c r="U416" s="32" t="n"/>
      <c r="V416" s="32" t="n"/>
      <c r="W416" s="32" t="n"/>
    </row>
    <row r="417">
      <c r="A417" s="123" t="n">
        <v>411</v>
      </c>
      <c r="B417" s="39" t="n"/>
      <c r="C417" s="28" t="n"/>
      <c r="D417" s="39" t="n"/>
      <c r="E417" s="28" t="n"/>
      <c r="F417" s="28" t="n"/>
      <c r="G417" s="28" t="n"/>
      <c r="H417" s="28" t="n"/>
      <c r="I417" s="28" t="n"/>
      <c r="J417" s="28" t="n"/>
      <c r="K417" s="28" t="n"/>
      <c r="L417" s="28" t="n"/>
      <c r="M417" s="28" t="n"/>
      <c r="N417" s="39" t="n"/>
      <c r="O417" s="40" t="n"/>
      <c r="P417" s="40">
        <f>IF(O417&lt;&gt;"",O417*12,"")</f>
        <v/>
      </c>
      <c r="Q417" s="40" t="n"/>
      <c r="R417" s="28" t="n"/>
      <c r="S417" s="28" t="n"/>
      <c r="T417" s="28" t="n"/>
      <c r="U417" s="28" t="n"/>
      <c r="V417" s="28" t="n"/>
      <c r="W417" s="28" t="n"/>
    </row>
    <row r="418">
      <c r="A418" s="125" t="n">
        <v>412</v>
      </c>
      <c r="B418" s="41" t="n"/>
      <c r="C418" s="32" t="n"/>
      <c r="D418" s="41" t="n"/>
      <c r="E418" s="32" t="n"/>
      <c r="F418" s="32" t="n"/>
      <c r="G418" s="32" t="n"/>
      <c r="H418" s="32" t="n"/>
      <c r="I418" s="32" t="n"/>
      <c r="J418" s="32" t="n"/>
      <c r="K418" s="32" t="n"/>
      <c r="L418" s="32" t="n"/>
      <c r="M418" s="32" t="n"/>
      <c r="N418" s="41" t="n"/>
      <c r="O418" s="42" t="n"/>
      <c r="P418" s="42">
        <f>IF(O418&lt;&gt;"",O418*12,"")</f>
        <v/>
      </c>
      <c r="Q418" s="42" t="n"/>
      <c r="R418" s="32" t="n"/>
      <c r="S418" s="32" t="n"/>
      <c r="T418" s="32" t="n"/>
      <c r="U418" s="32" t="n"/>
      <c r="V418" s="32" t="n"/>
      <c r="W418" s="32" t="n"/>
    </row>
    <row r="419">
      <c r="A419" s="123" t="n">
        <v>413</v>
      </c>
      <c r="B419" s="39" t="n"/>
      <c r="C419" s="28" t="n"/>
      <c r="D419" s="39" t="n"/>
      <c r="E419" s="28" t="n"/>
      <c r="F419" s="28" t="n"/>
      <c r="G419" s="28" t="n"/>
      <c r="H419" s="28" t="n"/>
      <c r="I419" s="28" t="n"/>
      <c r="J419" s="28" t="n"/>
      <c r="K419" s="28" t="n"/>
      <c r="L419" s="28" t="n"/>
      <c r="M419" s="28" t="n"/>
      <c r="N419" s="39" t="n"/>
      <c r="O419" s="40" t="n"/>
      <c r="P419" s="40">
        <f>IF(O419&lt;&gt;"",O419*12,"")</f>
        <v/>
      </c>
      <c r="Q419" s="40" t="n"/>
      <c r="R419" s="28" t="n"/>
      <c r="S419" s="28" t="n"/>
      <c r="T419" s="28" t="n"/>
      <c r="U419" s="28" t="n"/>
      <c r="V419" s="28" t="n"/>
      <c r="W419" s="28" t="n"/>
    </row>
    <row r="420">
      <c r="A420" s="125" t="n">
        <v>414</v>
      </c>
      <c r="B420" s="41" t="n"/>
      <c r="C420" s="32" t="n"/>
      <c r="D420" s="41" t="n"/>
      <c r="E420" s="32" t="n"/>
      <c r="F420" s="32" t="n"/>
      <c r="G420" s="32" t="n"/>
      <c r="H420" s="32" t="n"/>
      <c r="I420" s="32" t="n"/>
      <c r="J420" s="32" t="n"/>
      <c r="K420" s="32" t="n"/>
      <c r="L420" s="32" t="n"/>
      <c r="M420" s="32" t="n"/>
      <c r="N420" s="41" t="n"/>
      <c r="O420" s="42" t="n"/>
      <c r="P420" s="42">
        <f>IF(O420&lt;&gt;"",O420*12,"")</f>
        <v/>
      </c>
      <c r="Q420" s="42" t="n"/>
      <c r="R420" s="32" t="n"/>
      <c r="S420" s="32" t="n"/>
      <c r="T420" s="32" t="n"/>
      <c r="U420" s="32" t="n"/>
      <c r="V420" s="32" t="n"/>
      <c r="W420" s="32" t="n"/>
    </row>
    <row r="421">
      <c r="A421" s="123" t="n">
        <v>415</v>
      </c>
      <c r="B421" s="39" t="n"/>
      <c r="C421" s="28" t="n"/>
      <c r="D421" s="39" t="n"/>
      <c r="E421" s="28" t="n"/>
      <c r="F421" s="28" t="n"/>
      <c r="G421" s="28" t="n"/>
      <c r="H421" s="28" t="n"/>
      <c r="I421" s="28" t="n"/>
      <c r="J421" s="28" t="n"/>
      <c r="K421" s="28" t="n"/>
      <c r="L421" s="28" t="n"/>
      <c r="M421" s="28" t="n"/>
      <c r="N421" s="39" t="n"/>
      <c r="O421" s="40" t="n"/>
      <c r="P421" s="40">
        <f>IF(O421&lt;&gt;"",O421*12,"")</f>
        <v/>
      </c>
      <c r="Q421" s="40" t="n"/>
      <c r="R421" s="28" t="n"/>
      <c r="S421" s="28" t="n"/>
      <c r="T421" s="28" t="n"/>
      <c r="U421" s="28" t="n"/>
      <c r="V421" s="28" t="n"/>
      <c r="W421" s="28" t="n"/>
    </row>
    <row r="422">
      <c r="A422" s="125" t="n">
        <v>416</v>
      </c>
      <c r="B422" s="41" t="n"/>
      <c r="C422" s="32" t="n"/>
      <c r="D422" s="41" t="n"/>
      <c r="E422" s="32" t="n"/>
      <c r="F422" s="32" t="n"/>
      <c r="G422" s="32" t="n"/>
      <c r="H422" s="32" t="n"/>
      <c r="I422" s="32" t="n"/>
      <c r="J422" s="32" t="n"/>
      <c r="K422" s="32" t="n"/>
      <c r="L422" s="32" t="n"/>
      <c r="M422" s="32" t="n"/>
      <c r="N422" s="41" t="n"/>
      <c r="O422" s="42" t="n"/>
      <c r="P422" s="42">
        <f>IF(O422&lt;&gt;"",O422*12,"")</f>
        <v/>
      </c>
      <c r="Q422" s="42" t="n"/>
      <c r="R422" s="32" t="n"/>
      <c r="S422" s="32" t="n"/>
      <c r="T422" s="32" t="n"/>
      <c r="U422" s="32" t="n"/>
      <c r="V422" s="32" t="n"/>
      <c r="W422" s="32" t="n"/>
    </row>
    <row r="423">
      <c r="A423" s="123" t="n">
        <v>417</v>
      </c>
      <c r="B423" s="39" t="n"/>
      <c r="C423" s="28" t="n"/>
      <c r="D423" s="39" t="n"/>
      <c r="E423" s="28" t="n"/>
      <c r="F423" s="28" t="n"/>
      <c r="G423" s="28" t="n"/>
      <c r="H423" s="28" t="n"/>
      <c r="I423" s="28" t="n"/>
      <c r="J423" s="28" t="n"/>
      <c r="K423" s="28" t="n"/>
      <c r="L423" s="28" t="n"/>
      <c r="M423" s="28" t="n"/>
      <c r="N423" s="39" t="n"/>
      <c r="O423" s="40" t="n"/>
      <c r="P423" s="40">
        <f>IF(O423&lt;&gt;"",O423*12,"")</f>
        <v/>
      </c>
      <c r="Q423" s="40" t="n"/>
      <c r="R423" s="28" t="n"/>
      <c r="S423" s="28" t="n"/>
      <c r="T423" s="28" t="n"/>
      <c r="U423" s="28" t="n"/>
      <c r="V423" s="28" t="n"/>
      <c r="W423" s="28" t="n"/>
    </row>
    <row r="424">
      <c r="A424" s="125" t="n">
        <v>418</v>
      </c>
      <c r="B424" s="41" t="n"/>
      <c r="C424" s="32" t="n"/>
      <c r="D424" s="41" t="n"/>
      <c r="E424" s="32" t="n"/>
      <c r="F424" s="32" t="n"/>
      <c r="G424" s="32" t="n"/>
      <c r="H424" s="32" t="n"/>
      <c r="I424" s="32" t="n"/>
      <c r="J424" s="32" t="n"/>
      <c r="K424" s="32" t="n"/>
      <c r="L424" s="32" t="n"/>
      <c r="M424" s="32" t="n"/>
      <c r="N424" s="41" t="n"/>
      <c r="O424" s="42" t="n"/>
      <c r="P424" s="42">
        <f>IF(O424&lt;&gt;"",O424*12,"")</f>
        <v/>
      </c>
      <c r="Q424" s="42" t="n"/>
      <c r="R424" s="32" t="n"/>
      <c r="S424" s="32" t="n"/>
      <c r="T424" s="32" t="n"/>
      <c r="U424" s="32" t="n"/>
      <c r="V424" s="32" t="n"/>
      <c r="W424" s="32" t="n"/>
    </row>
    <row r="425">
      <c r="A425" s="123" t="n">
        <v>419</v>
      </c>
      <c r="B425" s="39" t="n"/>
      <c r="C425" s="28" t="n"/>
      <c r="D425" s="39" t="n"/>
      <c r="E425" s="28" t="n"/>
      <c r="F425" s="28" t="n"/>
      <c r="G425" s="28" t="n"/>
      <c r="H425" s="28" t="n"/>
      <c r="I425" s="28" t="n"/>
      <c r="J425" s="28" t="n"/>
      <c r="K425" s="28" t="n"/>
      <c r="L425" s="28" t="n"/>
      <c r="M425" s="28" t="n"/>
      <c r="N425" s="39" t="n"/>
      <c r="O425" s="40" t="n"/>
      <c r="P425" s="40">
        <f>IF(O425&lt;&gt;"",O425*12,"")</f>
        <v/>
      </c>
      <c r="Q425" s="40" t="n"/>
      <c r="R425" s="28" t="n"/>
      <c r="S425" s="28" t="n"/>
      <c r="T425" s="28" t="n"/>
      <c r="U425" s="28" t="n"/>
      <c r="V425" s="28" t="n"/>
      <c r="W425" s="28" t="n"/>
    </row>
    <row r="426">
      <c r="A426" s="125" t="n">
        <v>420</v>
      </c>
      <c r="B426" s="41" t="n"/>
      <c r="C426" s="32" t="n"/>
      <c r="D426" s="41" t="n"/>
      <c r="E426" s="32" t="n"/>
      <c r="F426" s="32" t="n"/>
      <c r="G426" s="32" t="n"/>
      <c r="H426" s="32" t="n"/>
      <c r="I426" s="32" t="n"/>
      <c r="J426" s="32" t="n"/>
      <c r="K426" s="32" t="n"/>
      <c r="L426" s="32" t="n"/>
      <c r="M426" s="32" t="n"/>
      <c r="N426" s="41" t="n"/>
      <c r="O426" s="42" t="n"/>
      <c r="P426" s="42">
        <f>IF(O426&lt;&gt;"",O426*12,"")</f>
        <v/>
      </c>
      <c r="Q426" s="42" t="n"/>
      <c r="R426" s="32" t="n"/>
      <c r="S426" s="32" t="n"/>
      <c r="T426" s="32" t="n"/>
      <c r="U426" s="32" t="n"/>
      <c r="V426" s="32" t="n"/>
      <c r="W426" s="32" t="n"/>
    </row>
    <row r="427">
      <c r="A427" s="123" t="n">
        <v>421</v>
      </c>
      <c r="B427" s="39" t="n"/>
      <c r="C427" s="28" t="n"/>
      <c r="D427" s="39" t="n"/>
      <c r="E427" s="28" t="n"/>
      <c r="F427" s="28" t="n"/>
      <c r="G427" s="28" t="n"/>
      <c r="H427" s="28" t="n"/>
      <c r="I427" s="28" t="n"/>
      <c r="J427" s="28" t="n"/>
      <c r="K427" s="28" t="n"/>
      <c r="L427" s="28" t="n"/>
      <c r="M427" s="28" t="n"/>
      <c r="N427" s="39" t="n"/>
      <c r="O427" s="40" t="n"/>
      <c r="P427" s="40">
        <f>IF(O427&lt;&gt;"",O427*12,"")</f>
        <v/>
      </c>
      <c r="Q427" s="40" t="n"/>
      <c r="R427" s="28" t="n"/>
      <c r="S427" s="28" t="n"/>
      <c r="T427" s="28" t="n"/>
      <c r="U427" s="28" t="n"/>
      <c r="V427" s="28" t="n"/>
      <c r="W427" s="28" t="n"/>
    </row>
    <row r="428">
      <c r="A428" s="125" t="n">
        <v>422</v>
      </c>
      <c r="B428" s="41" t="n"/>
      <c r="C428" s="32" t="n"/>
      <c r="D428" s="41" t="n"/>
      <c r="E428" s="32" t="n"/>
      <c r="F428" s="32" t="n"/>
      <c r="G428" s="32" t="n"/>
      <c r="H428" s="32" t="n"/>
      <c r="I428" s="32" t="n"/>
      <c r="J428" s="32" t="n"/>
      <c r="K428" s="32" t="n"/>
      <c r="L428" s="32" t="n"/>
      <c r="M428" s="32" t="n"/>
      <c r="N428" s="41" t="n"/>
      <c r="O428" s="42" t="n"/>
      <c r="P428" s="42">
        <f>IF(O428&lt;&gt;"",O428*12,"")</f>
        <v/>
      </c>
      <c r="Q428" s="42" t="n"/>
      <c r="R428" s="32" t="n"/>
      <c r="S428" s="32" t="n"/>
      <c r="T428" s="32" t="n"/>
      <c r="U428" s="32" t="n"/>
      <c r="V428" s="32" t="n"/>
      <c r="W428" s="32" t="n"/>
    </row>
    <row r="429">
      <c r="A429" s="123" t="n">
        <v>423</v>
      </c>
      <c r="B429" s="39" t="n"/>
      <c r="C429" s="28" t="n"/>
      <c r="D429" s="39" t="n"/>
      <c r="E429" s="28" t="n"/>
      <c r="F429" s="28" t="n"/>
      <c r="G429" s="28" t="n"/>
      <c r="H429" s="28" t="n"/>
      <c r="I429" s="28" t="n"/>
      <c r="J429" s="28" t="n"/>
      <c r="K429" s="28" t="n"/>
      <c r="L429" s="28" t="n"/>
      <c r="M429" s="28" t="n"/>
      <c r="N429" s="39" t="n"/>
      <c r="O429" s="40" t="n"/>
      <c r="P429" s="40">
        <f>IF(O429&lt;&gt;"",O429*12,"")</f>
        <v/>
      </c>
      <c r="Q429" s="40" t="n"/>
      <c r="R429" s="28" t="n"/>
      <c r="S429" s="28" t="n"/>
      <c r="T429" s="28" t="n"/>
      <c r="U429" s="28" t="n"/>
      <c r="V429" s="28" t="n"/>
      <c r="W429" s="28" t="n"/>
    </row>
    <row r="430">
      <c r="A430" s="125" t="n">
        <v>424</v>
      </c>
      <c r="B430" s="41" t="n"/>
      <c r="C430" s="32" t="n"/>
      <c r="D430" s="41" t="n"/>
      <c r="E430" s="32" t="n"/>
      <c r="F430" s="32" t="n"/>
      <c r="G430" s="32" t="n"/>
      <c r="H430" s="32" t="n"/>
      <c r="I430" s="32" t="n"/>
      <c r="J430" s="32" t="n"/>
      <c r="K430" s="32" t="n"/>
      <c r="L430" s="32" t="n"/>
      <c r="M430" s="32" t="n"/>
      <c r="N430" s="41" t="n"/>
      <c r="O430" s="42" t="n"/>
      <c r="P430" s="42">
        <f>IF(O430&lt;&gt;"",O430*12,"")</f>
        <v/>
      </c>
      <c r="Q430" s="42" t="n"/>
      <c r="R430" s="32" t="n"/>
      <c r="S430" s="32" t="n"/>
      <c r="T430" s="32" t="n"/>
      <c r="U430" s="32" t="n"/>
      <c r="V430" s="32" t="n"/>
      <c r="W430" s="32" t="n"/>
    </row>
    <row r="431">
      <c r="A431" s="123" t="n">
        <v>425</v>
      </c>
      <c r="B431" s="39" t="n"/>
      <c r="C431" s="28" t="n"/>
      <c r="D431" s="39" t="n"/>
      <c r="E431" s="28" t="n"/>
      <c r="F431" s="28" t="n"/>
      <c r="G431" s="28" t="n"/>
      <c r="H431" s="28" t="n"/>
      <c r="I431" s="28" t="n"/>
      <c r="J431" s="28" t="n"/>
      <c r="K431" s="28" t="n"/>
      <c r="L431" s="28" t="n"/>
      <c r="M431" s="28" t="n"/>
      <c r="N431" s="39" t="n"/>
      <c r="O431" s="40" t="n"/>
      <c r="P431" s="40">
        <f>IF(O431&lt;&gt;"",O431*12,"")</f>
        <v/>
      </c>
      <c r="Q431" s="40" t="n"/>
      <c r="R431" s="28" t="n"/>
      <c r="S431" s="28" t="n"/>
      <c r="T431" s="28" t="n"/>
      <c r="U431" s="28" t="n"/>
      <c r="V431" s="28" t="n"/>
      <c r="W431" s="28" t="n"/>
    </row>
    <row r="432">
      <c r="A432" s="125" t="n">
        <v>426</v>
      </c>
      <c r="B432" s="41" t="n"/>
      <c r="C432" s="32" t="n"/>
      <c r="D432" s="41" t="n"/>
      <c r="E432" s="32" t="n"/>
      <c r="F432" s="32" t="n"/>
      <c r="G432" s="32" t="n"/>
      <c r="H432" s="32" t="n"/>
      <c r="I432" s="32" t="n"/>
      <c r="J432" s="32" t="n"/>
      <c r="K432" s="32" t="n"/>
      <c r="L432" s="32" t="n"/>
      <c r="M432" s="32" t="n"/>
      <c r="N432" s="41" t="n"/>
      <c r="O432" s="42" t="n"/>
      <c r="P432" s="42">
        <f>IF(O432&lt;&gt;"",O432*12,"")</f>
        <v/>
      </c>
      <c r="Q432" s="42" t="n"/>
      <c r="R432" s="32" t="n"/>
      <c r="S432" s="32" t="n"/>
      <c r="T432" s="32" t="n"/>
      <c r="U432" s="32" t="n"/>
      <c r="V432" s="32" t="n"/>
      <c r="W432" s="32" t="n"/>
    </row>
    <row r="433">
      <c r="A433" s="123" t="n">
        <v>427</v>
      </c>
      <c r="B433" s="39" t="n"/>
      <c r="C433" s="28" t="n"/>
      <c r="D433" s="39" t="n"/>
      <c r="E433" s="28" t="n"/>
      <c r="F433" s="28" t="n"/>
      <c r="G433" s="28" t="n"/>
      <c r="H433" s="28" t="n"/>
      <c r="I433" s="28" t="n"/>
      <c r="J433" s="28" t="n"/>
      <c r="K433" s="28" t="n"/>
      <c r="L433" s="28" t="n"/>
      <c r="M433" s="28" t="n"/>
      <c r="N433" s="39" t="n"/>
      <c r="O433" s="40" t="n"/>
      <c r="P433" s="40">
        <f>IF(O433&lt;&gt;"",O433*12,"")</f>
        <v/>
      </c>
      <c r="Q433" s="40" t="n"/>
      <c r="R433" s="28" t="n"/>
      <c r="S433" s="28" t="n"/>
      <c r="T433" s="28" t="n"/>
      <c r="U433" s="28" t="n"/>
      <c r="V433" s="28" t="n"/>
      <c r="W433" s="28" t="n"/>
    </row>
    <row r="434">
      <c r="A434" s="125" t="n">
        <v>428</v>
      </c>
      <c r="B434" s="41" t="n"/>
      <c r="C434" s="32" t="n"/>
      <c r="D434" s="41" t="n"/>
      <c r="E434" s="32" t="n"/>
      <c r="F434" s="32" t="n"/>
      <c r="G434" s="32" t="n"/>
      <c r="H434" s="32" t="n"/>
      <c r="I434" s="32" t="n"/>
      <c r="J434" s="32" t="n"/>
      <c r="K434" s="32" t="n"/>
      <c r="L434" s="32" t="n"/>
      <c r="M434" s="32" t="n"/>
      <c r="N434" s="41" t="n"/>
      <c r="O434" s="42" t="n"/>
      <c r="P434" s="42">
        <f>IF(O434&lt;&gt;"",O434*12,"")</f>
        <v/>
      </c>
      <c r="Q434" s="42" t="n"/>
      <c r="R434" s="32" t="n"/>
      <c r="S434" s="32" t="n"/>
      <c r="T434" s="32" t="n"/>
      <c r="U434" s="32" t="n"/>
      <c r="V434" s="32" t="n"/>
      <c r="W434" s="32" t="n"/>
    </row>
    <row r="435">
      <c r="A435" s="123" t="n">
        <v>429</v>
      </c>
      <c r="B435" s="39" t="n"/>
      <c r="C435" s="28" t="n"/>
      <c r="D435" s="39" t="n"/>
      <c r="E435" s="28" t="n"/>
      <c r="F435" s="28" t="n"/>
      <c r="G435" s="28" t="n"/>
      <c r="H435" s="28" t="n"/>
      <c r="I435" s="28" t="n"/>
      <c r="J435" s="28" t="n"/>
      <c r="K435" s="28" t="n"/>
      <c r="L435" s="28" t="n"/>
      <c r="M435" s="28" t="n"/>
      <c r="N435" s="39" t="n"/>
      <c r="O435" s="40" t="n"/>
      <c r="P435" s="40">
        <f>IF(O435&lt;&gt;"",O435*12,"")</f>
        <v/>
      </c>
      <c r="Q435" s="40" t="n"/>
      <c r="R435" s="28" t="n"/>
      <c r="S435" s="28" t="n"/>
      <c r="T435" s="28" t="n"/>
      <c r="U435" s="28" t="n"/>
      <c r="V435" s="28" t="n"/>
      <c r="W435" s="28" t="n"/>
    </row>
    <row r="436">
      <c r="A436" s="125" t="n">
        <v>430</v>
      </c>
      <c r="B436" s="41" t="n"/>
      <c r="C436" s="32" t="n"/>
      <c r="D436" s="41" t="n"/>
      <c r="E436" s="32" t="n"/>
      <c r="F436" s="32" t="n"/>
      <c r="G436" s="32" t="n"/>
      <c r="H436" s="32" t="n"/>
      <c r="I436" s="32" t="n"/>
      <c r="J436" s="32" t="n"/>
      <c r="K436" s="32" t="n"/>
      <c r="L436" s="32" t="n"/>
      <c r="M436" s="32" t="n"/>
      <c r="N436" s="41" t="n"/>
      <c r="O436" s="42" t="n"/>
      <c r="P436" s="42">
        <f>IF(O436&lt;&gt;"",O436*12,"")</f>
        <v/>
      </c>
      <c r="Q436" s="42" t="n"/>
      <c r="R436" s="32" t="n"/>
      <c r="S436" s="32" t="n"/>
      <c r="T436" s="32" t="n"/>
      <c r="U436" s="32" t="n"/>
      <c r="V436" s="32" t="n"/>
      <c r="W436" s="32" t="n"/>
    </row>
    <row r="437">
      <c r="A437" s="123" t="n">
        <v>431</v>
      </c>
      <c r="B437" s="39" t="n"/>
      <c r="C437" s="28" t="n"/>
      <c r="D437" s="39" t="n"/>
      <c r="E437" s="28" t="n"/>
      <c r="F437" s="28" t="n"/>
      <c r="G437" s="28" t="n"/>
      <c r="H437" s="28" t="n"/>
      <c r="I437" s="28" t="n"/>
      <c r="J437" s="28" t="n"/>
      <c r="K437" s="28" t="n"/>
      <c r="L437" s="28" t="n"/>
      <c r="M437" s="28" t="n"/>
      <c r="N437" s="39" t="n"/>
      <c r="O437" s="40" t="n"/>
      <c r="P437" s="40">
        <f>IF(O437&lt;&gt;"",O437*12,"")</f>
        <v/>
      </c>
      <c r="Q437" s="40" t="n"/>
      <c r="R437" s="28" t="n"/>
      <c r="S437" s="28" t="n"/>
      <c r="T437" s="28" t="n"/>
      <c r="U437" s="28" t="n"/>
      <c r="V437" s="28" t="n"/>
      <c r="W437" s="28" t="n"/>
    </row>
    <row r="438">
      <c r="A438" s="125" t="n">
        <v>432</v>
      </c>
      <c r="B438" s="41" t="n"/>
      <c r="C438" s="32" t="n"/>
      <c r="D438" s="41" t="n"/>
      <c r="E438" s="32" t="n"/>
      <c r="F438" s="32" t="n"/>
      <c r="G438" s="32" t="n"/>
      <c r="H438" s="32" t="n"/>
      <c r="I438" s="32" t="n"/>
      <c r="J438" s="32" t="n"/>
      <c r="K438" s="32" t="n"/>
      <c r="L438" s="32" t="n"/>
      <c r="M438" s="32" t="n"/>
      <c r="N438" s="41" t="n"/>
      <c r="O438" s="42" t="n"/>
      <c r="P438" s="42">
        <f>IF(O438&lt;&gt;"",O438*12,"")</f>
        <v/>
      </c>
      <c r="Q438" s="42" t="n"/>
      <c r="R438" s="32" t="n"/>
      <c r="S438" s="32" t="n"/>
      <c r="T438" s="32" t="n"/>
      <c r="U438" s="32" t="n"/>
      <c r="V438" s="32" t="n"/>
      <c r="W438" s="32" t="n"/>
    </row>
    <row r="439">
      <c r="A439" s="123" t="n">
        <v>433</v>
      </c>
      <c r="B439" s="39" t="n"/>
      <c r="C439" s="28" t="n"/>
      <c r="D439" s="39" t="n"/>
      <c r="E439" s="28" t="n"/>
      <c r="F439" s="28" t="n"/>
      <c r="G439" s="28" t="n"/>
      <c r="H439" s="28" t="n"/>
      <c r="I439" s="28" t="n"/>
      <c r="J439" s="28" t="n"/>
      <c r="K439" s="28" t="n"/>
      <c r="L439" s="28" t="n"/>
      <c r="M439" s="28" t="n"/>
      <c r="N439" s="39" t="n"/>
      <c r="O439" s="40" t="n"/>
      <c r="P439" s="40">
        <f>IF(O439&lt;&gt;"",O439*12,"")</f>
        <v/>
      </c>
      <c r="Q439" s="40" t="n"/>
      <c r="R439" s="28" t="n"/>
      <c r="S439" s="28" t="n"/>
      <c r="T439" s="28" t="n"/>
      <c r="U439" s="28" t="n"/>
      <c r="V439" s="28" t="n"/>
      <c r="W439" s="28" t="n"/>
    </row>
    <row r="440">
      <c r="A440" s="125" t="n">
        <v>434</v>
      </c>
      <c r="B440" s="41" t="n"/>
      <c r="C440" s="32" t="n"/>
      <c r="D440" s="41" t="n"/>
      <c r="E440" s="32" t="n"/>
      <c r="F440" s="32" t="n"/>
      <c r="G440" s="32" t="n"/>
      <c r="H440" s="32" t="n"/>
      <c r="I440" s="32" t="n"/>
      <c r="J440" s="32" t="n"/>
      <c r="K440" s="32" t="n"/>
      <c r="L440" s="32" t="n"/>
      <c r="M440" s="32" t="n"/>
      <c r="N440" s="41" t="n"/>
      <c r="O440" s="42" t="n"/>
      <c r="P440" s="42">
        <f>IF(O440&lt;&gt;"",O440*12,"")</f>
        <v/>
      </c>
      <c r="Q440" s="42" t="n"/>
      <c r="R440" s="32" t="n"/>
      <c r="S440" s="32" t="n"/>
      <c r="T440" s="32" t="n"/>
      <c r="U440" s="32" t="n"/>
      <c r="V440" s="32" t="n"/>
      <c r="W440" s="32" t="n"/>
    </row>
    <row r="441">
      <c r="A441" s="123" t="n">
        <v>435</v>
      </c>
      <c r="B441" s="39" t="n"/>
      <c r="C441" s="28" t="n"/>
      <c r="D441" s="39" t="n"/>
      <c r="E441" s="28" t="n"/>
      <c r="F441" s="28" t="n"/>
      <c r="G441" s="28" t="n"/>
      <c r="H441" s="28" t="n"/>
      <c r="I441" s="28" t="n"/>
      <c r="J441" s="28" t="n"/>
      <c r="K441" s="28" t="n"/>
      <c r="L441" s="28" t="n"/>
      <c r="M441" s="28" t="n"/>
      <c r="N441" s="39" t="n"/>
      <c r="O441" s="40" t="n"/>
      <c r="P441" s="40">
        <f>IF(O441&lt;&gt;"",O441*12,"")</f>
        <v/>
      </c>
      <c r="Q441" s="40" t="n"/>
      <c r="R441" s="28" t="n"/>
      <c r="S441" s="28" t="n"/>
      <c r="T441" s="28" t="n"/>
      <c r="U441" s="28" t="n"/>
      <c r="V441" s="28" t="n"/>
      <c r="W441" s="28" t="n"/>
    </row>
    <row r="442">
      <c r="A442" s="125" t="n">
        <v>436</v>
      </c>
      <c r="B442" s="41" t="n"/>
      <c r="C442" s="32" t="n"/>
      <c r="D442" s="41" t="n"/>
      <c r="E442" s="32" t="n"/>
      <c r="F442" s="32" t="n"/>
      <c r="G442" s="32" t="n"/>
      <c r="H442" s="32" t="n"/>
      <c r="I442" s="32" t="n"/>
      <c r="J442" s="32" t="n"/>
      <c r="K442" s="32" t="n"/>
      <c r="L442" s="32" t="n"/>
      <c r="M442" s="32" t="n"/>
      <c r="N442" s="41" t="n"/>
      <c r="O442" s="42" t="n"/>
      <c r="P442" s="42">
        <f>IF(O442&lt;&gt;"",O442*12,"")</f>
        <v/>
      </c>
      <c r="Q442" s="42" t="n"/>
      <c r="R442" s="32" t="n"/>
      <c r="S442" s="32" t="n"/>
      <c r="T442" s="32" t="n"/>
      <c r="U442" s="32" t="n"/>
      <c r="V442" s="32" t="n"/>
      <c r="W442" s="32" t="n"/>
    </row>
    <row r="443">
      <c r="A443" s="123" t="n">
        <v>437</v>
      </c>
      <c r="B443" s="39" t="n"/>
      <c r="C443" s="28" t="n"/>
      <c r="D443" s="39" t="n"/>
      <c r="E443" s="28" t="n"/>
      <c r="F443" s="28" t="n"/>
      <c r="G443" s="28" t="n"/>
      <c r="H443" s="28" t="n"/>
      <c r="I443" s="28" t="n"/>
      <c r="J443" s="28" t="n"/>
      <c r="K443" s="28" t="n"/>
      <c r="L443" s="28" t="n"/>
      <c r="M443" s="28" t="n"/>
      <c r="N443" s="39" t="n"/>
      <c r="O443" s="40" t="n"/>
      <c r="P443" s="40">
        <f>IF(O443&lt;&gt;"",O443*12,"")</f>
        <v/>
      </c>
      <c r="Q443" s="40" t="n"/>
      <c r="R443" s="28" t="n"/>
      <c r="S443" s="28" t="n"/>
      <c r="T443" s="28" t="n"/>
      <c r="U443" s="28" t="n"/>
      <c r="V443" s="28" t="n"/>
      <c r="W443" s="28" t="n"/>
    </row>
    <row r="444">
      <c r="A444" s="125" t="n">
        <v>438</v>
      </c>
      <c r="B444" s="41" t="n"/>
      <c r="C444" s="32" t="n"/>
      <c r="D444" s="41" t="n"/>
      <c r="E444" s="32" t="n"/>
      <c r="F444" s="32" t="n"/>
      <c r="G444" s="32" t="n"/>
      <c r="H444" s="32" t="n"/>
      <c r="I444" s="32" t="n"/>
      <c r="J444" s="32" t="n"/>
      <c r="K444" s="32" t="n"/>
      <c r="L444" s="32" t="n"/>
      <c r="M444" s="32" t="n"/>
      <c r="N444" s="41" t="n"/>
      <c r="O444" s="42" t="n"/>
      <c r="P444" s="42">
        <f>IF(O444&lt;&gt;"",O444*12,"")</f>
        <v/>
      </c>
      <c r="Q444" s="42" t="n"/>
      <c r="R444" s="32" t="n"/>
      <c r="S444" s="32" t="n"/>
      <c r="T444" s="32" t="n"/>
      <c r="U444" s="32" t="n"/>
      <c r="V444" s="32" t="n"/>
      <c r="W444" s="32" t="n"/>
    </row>
    <row r="445">
      <c r="A445" s="123" t="n">
        <v>439</v>
      </c>
      <c r="B445" s="39" t="n"/>
      <c r="C445" s="28" t="n"/>
      <c r="D445" s="39" t="n"/>
      <c r="E445" s="28" t="n"/>
      <c r="F445" s="28" t="n"/>
      <c r="G445" s="28" t="n"/>
      <c r="H445" s="28" t="n"/>
      <c r="I445" s="28" t="n"/>
      <c r="J445" s="28" t="n"/>
      <c r="K445" s="28" t="n"/>
      <c r="L445" s="28" t="n"/>
      <c r="M445" s="28" t="n"/>
      <c r="N445" s="39" t="n"/>
      <c r="O445" s="40" t="n"/>
      <c r="P445" s="40">
        <f>IF(O445&lt;&gt;"",O445*12,"")</f>
        <v/>
      </c>
      <c r="Q445" s="40" t="n"/>
      <c r="R445" s="28" t="n"/>
      <c r="S445" s="28" t="n"/>
      <c r="T445" s="28" t="n"/>
      <c r="U445" s="28" t="n"/>
      <c r="V445" s="28" t="n"/>
      <c r="W445" s="28" t="n"/>
    </row>
    <row r="446">
      <c r="A446" s="125" t="n">
        <v>440</v>
      </c>
      <c r="B446" s="41" t="n"/>
      <c r="C446" s="32" t="n"/>
      <c r="D446" s="41" t="n"/>
      <c r="E446" s="32" t="n"/>
      <c r="F446" s="32" t="n"/>
      <c r="G446" s="32" t="n"/>
      <c r="H446" s="32" t="n"/>
      <c r="I446" s="32" t="n"/>
      <c r="J446" s="32" t="n"/>
      <c r="K446" s="32" t="n"/>
      <c r="L446" s="32" t="n"/>
      <c r="M446" s="32" t="n"/>
      <c r="N446" s="41" t="n"/>
      <c r="O446" s="42" t="n"/>
      <c r="P446" s="42">
        <f>IF(O446&lt;&gt;"",O446*12,"")</f>
        <v/>
      </c>
      <c r="Q446" s="42" t="n"/>
      <c r="R446" s="32" t="n"/>
      <c r="S446" s="32" t="n"/>
      <c r="T446" s="32" t="n"/>
      <c r="U446" s="32" t="n"/>
      <c r="V446" s="32" t="n"/>
      <c r="W446" s="32" t="n"/>
    </row>
    <row r="447">
      <c r="A447" s="123" t="n">
        <v>441</v>
      </c>
      <c r="B447" s="39" t="n"/>
      <c r="C447" s="28" t="n"/>
      <c r="D447" s="39" t="n"/>
      <c r="E447" s="28" t="n"/>
      <c r="F447" s="28" t="n"/>
      <c r="G447" s="28" t="n"/>
      <c r="H447" s="28" t="n"/>
      <c r="I447" s="28" t="n"/>
      <c r="J447" s="28" t="n"/>
      <c r="K447" s="28" t="n"/>
      <c r="L447" s="28" t="n"/>
      <c r="M447" s="28" t="n"/>
      <c r="N447" s="39" t="n"/>
      <c r="O447" s="40" t="n"/>
      <c r="P447" s="40">
        <f>IF(O447&lt;&gt;"",O447*12,"")</f>
        <v/>
      </c>
      <c r="Q447" s="40" t="n"/>
      <c r="R447" s="28" t="n"/>
      <c r="S447" s="28" t="n"/>
      <c r="T447" s="28" t="n"/>
      <c r="U447" s="28" t="n"/>
      <c r="V447" s="28" t="n"/>
      <c r="W447" s="28" t="n"/>
    </row>
    <row r="448">
      <c r="A448" s="125" t="n">
        <v>442</v>
      </c>
      <c r="B448" s="41" t="n"/>
      <c r="C448" s="32" t="n"/>
      <c r="D448" s="41" t="n"/>
      <c r="E448" s="32" t="n"/>
      <c r="F448" s="32" t="n"/>
      <c r="G448" s="32" t="n"/>
      <c r="H448" s="32" t="n"/>
      <c r="I448" s="32" t="n"/>
      <c r="J448" s="32" t="n"/>
      <c r="K448" s="32" t="n"/>
      <c r="L448" s="32" t="n"/>
      <c r="M448" s="32" t="n"/>
      <c r="N448" s="41" t="n"/>
      <c r="O448" s="42" t="n"/>
      <c r="P448" s="42">
        <f>IF(O448&lt;&gt;"",O448*12,"")</f>
        <v/>
      </c>
      <c r="Q448" s="42" t="n"/>
      <c r="R448" s="32" t="n"/>
      <c r="S448" s="32" t="n"/>
      <c r="T448" s="32" t="n"/>
      <c r="U448" s="32" t="n"/>
      <c r="V448" s="32" t="n"/>
      <c r="W448" s="32" t="n"/>
    </row>
    <row r="449">
      <c r="A449" s="123" t="n">
        <v>443</v>
      </c>
      <c r="B449" s="39" t="n"/>
      <c r="C449" s="28" t="n"/>
      <c r="D449" s="39" t="n"/>
      <c r="E449" s="28" t="n"/>
      <c r="F449" s="28" t="n"/>
      <c r="G449" s="28" t="n"/>
      <c r="H449" s="28" t="n"/>
      <c r="I449" s="28" t="n"/>
      <c r="J449" s="28" t="n"/>
      <c r="K449" s="28" t="n"/>
      <c r="L449" s="28" t="n"/>
      <c r="M449" s="28" t="n"/>
      <c r="N449" s="39" t="n"/>
      <c r="O449" s="40" t="n"/>
      <c r="P449" s="40">
        <f>IF(O449&lt;&gt;"",O449*12,"")</f>
        <v/>
      </c>
      <c r="Q449" s="40" t="n"/>
      <c r="R449" s="28" t="n"/>
      <c r="S449" s="28" t="n"/>
      <c r="T449" s="28" t="n"/>
      <c r="U449" s="28" t="n"/>
      <c r="V449" s="28" t="n"/>
      <c r="W449" s="28" t="n"/>
    </row>
    <row r="450">
      <c r="A450" s="125" t="n">
        <v>444</v>
      </c>
      <c r="B450" s="41" t="n"/>
      <c r="C450" s="32" t="n"/>
      <c r="D450" s="41" t="n"/>
      <c r="E450" s="32" t="n"/>
      <c r="F450" s="32" t="n"/>
      <c r="G450" s="32" t="n"/>
      <c r="H450" s="32" t="n"/>
      <c r="I450" s="32" t="n"/>
      <c r="J450" s="32" t="n"/>
      <c r="K450" s="32" t="n"/>
      <c r="L450" s="32" t="n"/>
      <c r="M450" s="32" t="n"/>
      <c r="N450" s="41" t="n"/>
      <c r="O450" s="42" t="n"/>
      <c r="P450" s="42">
        <f>IF(O450&lt;&gt;"",O450*12,"")</f>
        <v/>
      </c>
      <c r="Q450" s="42" t="n"/>
      <c r="R450" s="32" t="n"/>
      <c r="S450" s="32" t="n"/>
      <c r="T450" s="32" t="n"/>
      <c r="U450" s="32" t="n"/>
      <c r="V450" s="32" t="n"/>
      <c r="W450" s="32" t="n"/>
    </row>
    <row r="451">
      <c r="A451" s="123" t="n">
        <v>445</v>
      </c>
      <c r="B451" s="39" t="n"/>
      <c r="C451" s="28" t="n"/>
      <c r="D451" s="39" t="n"/>
      <c r="E451" s="28" t="n"/>
      <c r="F451" s="28" t="n"/>
      <c r="G451" s="28" t="n"/>
      <c r="H451" s="28" t="n"/>
      <c r="I451" s="28" t="n"/>
      <c r="J451" s="28" t="n"/>
      <c r="K451" s="28" t="n"/>
      <c r="L451" s="28" t="n"/>
      <c r="M451" s="28" t="n"/>
      <c r="N451" s="39" t="n"/>
      <c r="O451" s="40" t="n"/>
      <c r="P451" s="40">
        <f>IF(O451&lt;&gt;"",O451*12,"")</f>
        <v/>
      </c>
      <c r="Q451" s="40" t="n"/>
      <c r="R451" s="28" t="n"/>
      <c r="S451" s="28" t="n"/>
      <c r="T451" s="28" t="n"/>
      <c r="U451" s="28" t="n"/>
      <c r="V451" s="28" t="n"/>
      <c r="W451" s="28" t="n"/>
    </row>
    <row r="452">
      <c r="A452" s="125" t="n">
        <v>446</v>
      </c>
      <c r="B452" s="41" t="n"/>
      <c r="C452" s="32" t="n"/>
      <c r="D452" s="41" t="n"/>
      <c r="E452" s="32" t="n"/>
      <c r="F452" s="32" t="n"/>
      <c r="G452" s="32" t="n"/>
      <c r="H452" s="32" t="n"/>
      <c r="I452" s="32" t="n"/>
      <c r="J452" s="32" t="n"/>
      <c r="K452" s="32" t="n"/>
      <c r="L452" s="32" t="n"/>
      <c r="M452" s="32" t="n"/>
      <c r="N452" s="41" t="n"/>
      <c r="O452" s="42" t="n"/>
      <c r="P452" s="42">
        <f>IF(O452&lt;&gt;"",O452*12,"")</f>
        <v/>
      </c>
      <c r="Q452" s="42" t="n"/>
      <c r="R452" s="32" t="n"/>
      <c r="S452" s="32" t="n"/>
      <c r="T452" s="32" t="n"/>
      <c r="U452" s="32" t="n"/>
      <c r="V452" s="32" t="n"/>
      <c r="W452" s="32" t="n"/>
    </row>
    <row r="453">
      <c r="A453" s="123" t="n">
        <v>447</v>
      </c>
      <c r="B453" s="39" t="n"/>
      <c r="C453" s="28" t="n"/>
      <c r="D453" s="39" t="n"/>
      <c r="E453" s="28" t="n"/>
      <c r="F453" s="28" t="n"/>
      <c r="G453" s="28" t="n"/>
      <c r="H453" s="28" t="n"/>
      <c r="I453" s="28" t="n"/>
      <c r="J453" s="28" t="n"/>
      <c r="K453" s="28" t="n"/>
      <c r="L453" s="28" t="n"/>
      <c r="M453" s="28" t="n"/>
      <c r="N453" s="39" t="n"/>
      <c r="O453" s="40" t="n"/>
      <c r="P453" s="40">
        <f>IF(O453&lt;&gt;"",O453*12,"")</f>
        <v/>
      </c>
      <c r="Q453" s="40" t="n"/>
      <c r="R453" s="28" t="n"/>
      <c r="S453" s="28" t="n"/>
      <c r="T453" s="28" t="n"/>
      <c r="U453" s="28" t="n"/>
      <c r="V453" s="28" t="n"/>
      <c r="W453" s="28" t="n"/>
    </row>
    <row r="454">
      <c r="A454" s="125" t="n">
        <v>448</v>
      </c>
      <c r="B454" s="41" t="n"/>
      <c r="C454" s="32" t="n"/>
      <c r="D454" s="41" t="n"/>
      <c r="E454" s="32" t="n"/>
      <c r="F454" s="32" t="n"/>
      <c r="G454" s="32" t="n"/>
      <c r="H454" s="32" t="n"/>
      <c r="I454" s="32" t="n"/>
      <c r="J454" s="32" t="n"/>
      <c r="K454" s="32" t="n"/>
      <c r="L454" s="32" t="n"/>
      <c r="M454" s="32" t="n"/>
      <c r="N454" s="41" t="n"/>
      <c r="O454" s="42" t="n"/>
      <c r="P454" s="42">
        <f>IF(O454&lt;&gt;"",O454*12,"")</f>
        <v/>
      </c>
      <c r="Q454" s="42" t="n"/>
      <c r="R454" s="32" t="n"/>
      <c r="S454" s="32" t="n"/>
      <c r="T454" s="32" t="n"/>
      <c r="U454" s="32" t="n"/>
      <c r="V454" s="32" t="n"/>
      <c r="W454" s="32" t="n"/>
    </row>
    <row r="455">
      <c r="A455" s="123" t="n">
        <v>449</v>
      </c>
      <c r="B455" s="39" t="n"/>
      <c r="C455" s="28" t="n"/>
      <c r="D455" s="39" t="n"/>
      <c r="E455" s="28" t="n"/>
      <c r="F455" s="28" t="n"/>
      <c r="G455" s="28" t="n"/>
      <c r="H455" s="28" t="n"/>
      <c r="I455" s="28" t="n"/>
      <c r="J455" s="28" t="n"/>
      <c r="K455" s="28" t="n"/>
      <c r="L455" s="28" t="n"/>
      <c r="M455" s="28" t="n"/>
      <c r="N455" s="39" t="n"/>
      <c r="O455" s="40" t="n"/>
      <c r="P455" s="40">
        <f>IF(O455&lt;&gt;"",O455*12,"")</f>
        <v/>
      </c>
      <c r="Q455" s="40" t="n"/>
      <c r="R455" s="28" t="n"/>
      <c r="S455" s="28" t="n"/>
      <c r="T455" s="28" t="n"/>
      <c r="U455" s="28" t="n"/>
      <c r="V455" s="28" t="n"/>
      <c r="W455" s="28" t="n"/>
    </row>
    <row r="456">
      <c r="A456" s="125" t="n">
        <v>450</v>
      </c>
      <c r="B456" s="41" t="n"/>
      <c r="C456" s="32" t="n"/>
      <c r="D456" s="41" t="n"/>
      <c r="E456" s="32" t="n"/>
      <c r="F456" s="32" t="n"/>
      <c r="G456" s="32" t="n"/>
      <c r="H456" s="32" t="n"/>
      <c r="I456" s="32" t="n"/>
      <c r="J456" s="32" t="n"/>
      <c r="K456" s="32" t="n"/>
      <c r="L456" s="32" t="n"/>
      <c r="M456" s="32" t="n"/>
      <c r="N456" s="41" t="n"/>
      <c r="O456" s="42" t="n"/>
      <c r="P456" s="42">
        <f>IF(O456&lt;&gt;"",O456*12,"")</f>
        <v/>
      </c>
      <c r="Q456" s="42" t="n"/>
      <c r="R456" s="32" t="n"/>
      <c r="S456" s="32" t="n"/>
      <c r="T456" s="32" t="n"/>
      <c r="U456" s="32" t="n"/>
      <c r="V456" s="32" t="n"/>
      <c r="W456" s="32" t="n"/>
    </row>
  </sheetData>
  <autoFilter ref="A6:W6"/>
  <mergeCells count="12">
    <mergeCell ref="A2:V2"/>
    <mergeCell ref="Q5:S5"/>
    <mergeCell ref="A5:C5"/>
    <mergeCell ref="E5:G5"/>
    <mergeCell ref="A1:V1"/>
    <mergeCell ref="I5:K5"/>
    <mergeCell ref="M4:O4"/>
    <mergeCell ref="M5:O5"/>
    <mergeCell ref="Q4:S4"/>
    <mergeCell ref="E4:G4"/>
    <mergeCell ref="I4:K4"/>
    <mergeCell ref="A4:C4"/>
  </mergeCells>
  <conditionalFormatting sqref="V7:V456">
    <cfRule type="cellIs" priority="1" operator="equal" dxfId="2">
      <formula>"Active"</formula>
    </cfRule>
    <cfRule type="cellIs" priority="2" operator="equal" dxfId="1">
      <formula>"Pending"</formula>
    </cfRule>
    <cfRule type="cellIs" priority="3" operator="equal" dxfId="0">
      <formula>"Cancelled"</formula>
    </cfRule>
    <cfRule type="cellIs" priority="4" operator="equal" dxfId="9">
      <formula>"Disenrolled"</formula>
    </cfRule>
    <cfRule type="cellIs" priority="5" operator="equal" dxfId="10">
      <formula>"Clawed Back"</formula>
    </cfRule>
  </conditionalFormatting>
  <dataValidations count="7">
    <dataValidation sqref="H7:H456" showDropDown="0" showInputMessage="0" showErrorMessage="0" allowBlank="1" type="list">
      <formula1>"New Enrollment,AEP,OEP,SEP,IEP,ICEP,Plan Change"</formula1>
    </dataValidation>
    <dataValidation sqref="J7:J456" showDropDown="0" showInputMessage="0" showErrorMessage="0" allowBlank="1" type="list">
      <formula1>"MA-Only,MAPD,PDP,Medigap Plan G,Medigap Plan N,Medigap Plan F,DSNP,CSNP,MSA"</formula1>
    </dataValidation>
    <dataValidation sqref="K7:K456" showDropDown="0" showInputMessage="0" showErrorMessage="0" allowBlank="1" type="list">
      <formula1>"Aetna,Anthem/BCBS,Cigna,Devoted,Humana,Molina,UHC,Wellcare,Other"</formula1>
    </dataValidation>
    <dataValidation sqref="R7:R456" showDropDown="0" showInputMessage="0" showErrorMessage="0" allowBlank="1" type="list">
      <formula1>"Yes,No,N/A"</formula1>
    </dataValidation>
    <dataValidation sqref="S7:S456" showDropDown="0" showInputMessage="0" showErrorMessage="0" allowBlank="1" type="list">
      <formula1>"Yes,No,N/A"</formula1>
    </dataValidation>
    <dataValidation sqref="T7:T456" showDropDown="0" showInputMessage="0" showErrorMessage="0" allowBlank="1" type="list">
      <formula1>"Yes,No,N/A"</formula1>
    </dataValidation>
    <dataValidation sqref="V7:V456" showDropDown="0" showInputMessage="0" showErrorMessage="0" allowBlank="1" type="list">
      <formula1>"Active,Pending,Cancelled,Disenrolled,Clawed Back"</formula1>
    </dataValidation>
  </dataValidations>
  <pageMargins left="0.5" right="0.5" top="0.75" bottom="0.75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tabColor rgb="00163153"/>
    <outlinePr summaryBelow="1" summaryRight="1"/>
    <pageSetUpPr fitToPage="1"/>
  </sheetPr>
  <dimension ref="A1:Q306"/>
  <sheetViews>
    <sheetView showGridLines="0" workbookViewId="0">
      <pane xSplit="2" ySplit="6" topLeftCell="C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20" customWidth="1" min="3" max="3"/>
    <col width="16" customWidth="1" min="4" max="4"/>
    <col width="16" customWidth="1" min="5" max="5"/>
    <col width="14" customWidth="1" min="6" max="6"/>
    <col width="16" customWidth="1" min="7" max="7"/>
    <col width="14" customWidth="1" min="8" max="8"/>
    <col width="14" customWidth="1" min="9" max="9"/>
    <col width="14" customWidth="1" min="10" max="10"/>
    <col width="14" customWidth="1" min="11" max="11"/>
    <col width="13" customWidth="1" min="12" max="12"/>
    <col width="16" customWidth="1" min="13" max="13"/>
    <col width="18" customWidth="1" min="14" max="14"/>
    <col width="14" customWidth="1" min="15" max="15"/>
    <col width="25" customWidth="1" min="16" max="16"/>
  </cols>
  <sheetData>
    <row r="1">
      <c r="A1" s="12" t="inlineStr">
        <is>
          <t>💰 COMMISSION TRACKER</t>
        </is>
      </c>
    </row>
    <row r="2">
      <c r="A2" s="23" t="inlineStr">
        <is>
          <t>Track every commission dollar: initial, renewal, bonus, and chargebacks. Know your true net income.</t>
        </is>
      </c>
    </row>
    <row r="4">
      <c r="A4" s="87" t="inlineStr">
        <is>
          <t>MTD Gross</t>
        </is>
      </c>
      <c r="D4" s="87" t="inlineStr">
        <is>
          <t>MTD Net</t>
        </is>
      </c>
      <c r="G4" s="87" t="inlineStr">
        <is>
          <t>YTD Gross</t>
        </is>
      </c>
      <c r="J4" s="87" t="inlineStr">
        <is>
          <t>YTD Net</t>
        </is>
      </c>
      <c r="M4" s="87" t="inlineStr">
        <is>
          <t>Total Chargebacks</t>
        </is>
      </c>
      <c r="P4" s="87" t="inlineStr">
        <is>
          <t>Pending Comm</t>
        </is>
      </c>
    </row>
    <row r="5">
      <c r="A5" s="56">
        <f>SUMIFS(H7:H306,B7:B306,"&gt;="&amp;DATE(YEAR(TODAY()),MONTH(TODAY()),1),B7:B306,"&lt;="&amp;TODAY())</f>
        <v/>
      </c>
      <c r="D5" s="56">
        <f>SUMIFS(J7:J306,B7:B306,"&gt;="&amp;DATE(YEAR(TODAY()),MONTH(TODAY()),1),B7:B306,"&lt;="&amp;TODAY())</f>
        <v/>
      </c>
      <c r="G5" s="56">
        <f>SUMIFS(H7:H306,B7:B306,"&gt;="&amp;DATE(YEAR(TODAY()),1,1),B7:B306,"&lt;="&amp;TODAY())</f>
        <v/>
      </c>
      <c r="J5" s="56">
        <f>SUMIFS(J7:J306,B7:B306,"&gt;="&amp;DATE(YEAR(TODAY()),1,1),B7:B306,"&lt;="&amp;TODAY())</f>
        <v/>
      </c>
      <c r="M5" s="56">
        <f>IFERROR(SUM(I7:I306),0)</f>
        <v/>
      </c>
      <c r="P5" s="56">
        <f>SUMPRODUCT((K7:K306="Pending")*H7:H306)</f>
        <v/>
      </c>
    </row>
    <row r="6">
      <c r="A6" s="118" t="inlineStr">
        <is>
          <t>#</t>
        </is>
      </c>
      <c r="B6" s="118" t="inlineStr">
        <is>
          <t>Date</t>
        </is>
      </c>
      <c r="C6" s="118" t="inlineStr">
        <is>
          <t>Client Name</t>
        </is>
      </c>
      <c r="D6" s="118" t="inlineStr">
        <is>
          <t>Plan Type</t>
        </is>
      </c>
      <c r="E6" s="118" t="inlineStr">
        <is>
          <t>Carrier</t>
        </is>
      </c>
      <c r="F6" s="118" t="inlineStr">
        <is>
          <t>Effective Date</t>
        </is>
      </c>
      <c r="G6" s="118" t="inlineStr">
        <is>
          <t>Comm Type</t>
        </is>
      </c>
      <c r="H6" s="118" t="inlineStr">
        <is>
          <t>Gross Comm $</t>
        </is>
      </c>
      <c r="I6" s="118" t="inlineStr">
        <is>
          <t>Chargeback $</t>
        </is>
      </c>
      <c r="J6" s="118" t="inlineStr">
        <is>
          <t>Net Comm $</t>
        </is>
      </c>
      <c r="K6" s="118" t="inlineStr">
        <is>
          <t>Status</t>
        </is>
      </c>
      <c r="L6" s="118" t="inlineStr">
        <is>
          <t>Pay Date</t>
        </is>
      </c>
      <c r="M6" s="118" t="inlineStr">
        <is>
          <t>Renewal Comm $</t>
        </is>
      </c>
      <c r="N6" s="118" t="inlineStr">
        <is>
          <t>YTD Running Total $</t>
        </is>
      </c>
      <c r="O6" s="118" t="inlineStr">
        <is>
          <t>Agent</t>
        </is>
      </c>
      <c r="P6" s="118" t="inlineStr">
        <is>
          <t>Notes</t>
        </is>
      </c>
    </row>
    <row r="7">
      <c r="A7" s="123" t="n">
        <v>1</v>
      </c>
      <c r="B7" s="39" t="n">
        <v>46131</v>
      </c>
      <c r="C7" s="28" t="inlineStr">
        <is>
          <t>Lillian Davis</t>
        </is>
      </c>
      <c r="D7" s="28" t="inlineStr">
        <is>
          <t>DSNP</t>
        </is>
      </c>
      <c r="E7" s="28" t="inlineStr">
        <is>
          <t>UnitedHealthcare</t>
        </is>
      </c>
      <c r="F7" s="39" t="n">
        <v>46075</v>
      </c>
      <c r="G7" s="28" t="inlineStr">
        <is>
          <t>Renewal</t>
        </is>
      </c>
      <c r="H7" s="40" t="n">
        <v>289.57</v>
      </c>
      <c r="I7" s="40" t="n">
        <v>0</v>
      </c>
      <c r="J7" s="40">
        <f>IF(AND(H7&lt;&gt;"",I7&lt;&gt;""),H7-I7,IF(H7&lt;&gt;"",H7,""))</f>
        <v/>
      </c>
      <c r="K7" s="28" t="inlineStr">
        <is>
          <t>Paid</t>
        </is>
      </c>
      <c r="L7" s="39" t="n">
        <v>46149</v>
      </c>
      <c r="M7" s="40" t="n">
        <v>202.89</v>
      </c>
      <c r="N7" s="40">
        <f>IF(H7="","",SUM($H$7:H7))</f>
        <v/>
      </c>
      <c r="O7" s="28" t="inlineStr">
        <is>
          <t>Sarah Mitchell</t>
        </is>
      </c>
      <c r="P7" s="28" t="inlineStr">
        <is>
          <t>Confirmed via portal.</t>
        </is>
      </c>
    </row>
    <row r="8">
      <c r="A8" s="125" t="n">
        <v>2</v>
      </c>
      <c r="B8" s="41" t="n">
        <v>46122</v>
      </c>
      <c r="C8" s="32" t="inlineStr">
        <is>
          <t>Evelyn Miller</t>
        </is>
      </c>
      <c r="D8" s="32" t="inlineStr">
        <is>
          <t>PDP</t>
        </is>
      </c>
      <c r="E8" s="32" t="inlineStr">
        <is>
          <t>Devoted Health</t>
        </is>
      </c>
      <c r="F8" s="41" t="n">
        <v>45773</v>
      </c>
      <c r="G8" s="32" t="inlineStr">
        <is>
          <t>Bonus</t>
        </is>
      </c>
      <c r="H8" s="42" t="n">
        <v>109.97</v>
      </c>
      <c r="I8" s="42" t="n">
        <v>0</v>
      </c>
      <c r="J8" s="42">
        <f>IF(AND(H8&lt;&gt;"",I8&lt;&gt;""),H8-I8,IF(H8&lt;&gt;"",H8,""))</f>
        <v/>
      </c>
      <c r="K8" s="32" t="inlineStr">
        <is>
          <t>Paid</t>
        </is>
      </c>
      <c r="L8" s="41" t="n">
        <v>46148</v>
      </c>
      <c r="M8" s="42" t="inlineStr"/>
      <c r="N8" s="42">
        <f>IF(H8="","",SUM($H$7:H8))</f>
        <v/>
      </c>
      <c r="O8" s="32" t="inlineStr">
        <is>
          <t>Sarah Mitchell</t>
        </is>
      </c>
      <c r="P8" s="32" t="inlineStr"/>
    </row>
    <row r="9">
      <c r="A9" s="123" t="n">
        <v>3</v>
      </c>
      <c r="B9" s="39" t="n">
        <v>46121</v>
      </c>
      <c r="C9" s="28" t="inlineStr">
        <is>
          <t>Hazel White</t>
        </is>
      </c>
      <c r="D9" s="28" t="inlineStr">
        <is>
          <t>Medigap Plan G</t>
        </is>
      </c>
      <c r="E9" s="28" t="inlineStr">
        <is>
          <t>Aetna</t>
        </is>
      </c>
      <c r="F9" s="39" t="n">
        <v>45794</v>
      </c>
      <c r="G9" s="28" t="inlineStr">
        <is>
          <t>Initial Year</t>
        </is>
      </c>
      <c r="H9" s="40" t="n">
        <v>325.88</v>
      </c>
      <c r="I9" s="40" t="n">
        <v>0</v>
      </c>
      <c r="J9" s="40">
        <f>IF(AND(H9&lt;&gt;"",I9&lt;&gt;""),H9-I9,IF(H9&lt;&gt;"",H9,""))</f>
        <v/>
      </c>
      <c r="K9" s="28" t="inlineStr">
        <is>
          <t>Paid</t>
        </is>
      </c>
      <c r="L9" s="39" t="n">
        <v>46152</v>
      </c>
      <c r="M9" s="40" t="inlineStr"/>
      <c r="N9" s="40">
        <f>IF(H9="","",SUM($H$7:H9))</f>
        <v/>
      </c>
      <c r="O9" s="28" t="inlineStr">
        <is>
          <t>Sarah Mitchell</t>
        </is>
      </c>
      <c r="P9" s="28" t="inlineStr">
        <is>
          <t>Verify with carrier.</t>
        </is>
      </c>
    </row>
    <row r="10">
      <c r="A10" s="125" t="n">
        <v>4</v>
      </c>
      <c r="B10" s="41" t="n">
        <v>46140</v>
      </c>
      <c r="C10" s="32" t="inlineStr">
        <is>
          <t>Thelma Brown</t>
        </is>
      </c>
      <c r="D10" s="32" t="inlineStr">
        <is>
          <t>MA-Only</t>
        </is>
      </c>
      <c r="E10" s="32" t="inlineStr">
        <is>
          <t>Humana</t>
        </is>
      </c>
      <c r="F10" s="41" t="n">
        <v>45930</v>
      </c>
      <c r="G10" s="32" t="inlineStr">
        <is>
          <t>Renewal</t>
        </is>
      </c>
      <c r="H10" s="42" t="n">
        <v>235.87</v>
      </c>
      <c r="I10" s="42" t="n">
        <v>0</v>
      </c>
      <c r="J10" s="42">
        <f>IF(AND(H10&lt;&gt;"",I10&lt;&gt;""),H10-I10,IF(H10&lt;&gt;"",H10,""))</f>
        <v/>
      </c>
      <c r="K10" s="32" t="inlineStr">
        <is>
          <t>Paid</t>
        </is>
      </c>
      <c r="L10" s="41" t="n">
        <v>46155</v>
      </c>
      <c r="M10" s="42" t="n">
        <v>191.13</v>
      </c>
      <c r="N10" s="42">
        <f>IF(H10="","",SUM($H$7:H10))</f>
        <v/>
      </c>
      <c r="O10" s="32" t="inlineStr">
        <is>
          <t>Sarah Mitchell</t>
        </is>
      </c>
      <c r="P10" s="32" t="inlineStr">
        <is>
          <t>Escalated to upline.</t>
        </is>
      </c>
    </row>
    <row r="11">
      <c r="A11" s="123" t="n">
        <v>5</v>
      </c>
      <c r="B11" s="39" t="n">
        <v>46030</v>
      </c>
      <c r="C11" s="28" t="inlineStr">
        <is>
          <t>Arthur Murphy</t>
        </is>
      </c>
      <c r="D11" s="28" t="inlineStr">
        <is>
          <t>Medigap Plan N</t>
        </is>
      </c>
      <c r="E11" s="28" t="inlineStr">
        <is>
          <t>Aetna</t>
        </is>
      </c>
      <c r="F11" s="39" t="n">
        <v>45981</v>
      </c>
      <c r="G11" s="28" t="inlineStr">
        <is>
          <t>Initial Year</t>
        </is>
      </c>
      <c r="H11" s="40" t="n">
        <v>308.16</v>
      </c>
      <c r="I11" s="40" t="n">
        <v>0</v>
      </c>
      <c r="J11" s="40">
        <f>IF(AND(H11&lt;&gt;"",I11&lt;&gt;""),H11-I11,IF(H11&lt;&gt;"",H11,""))</f>
        <v/>
      </c>
      <c r="K11" s="28" t="inlineStr">
        <is>
          <t>Paid</t>
        </is>
      </c>
      <c r="L11" s="39" t="n">
        <v>46066</v>
      </c>
      <c r="M11" s="40" t="inlineStr"/>
      <c r="N11" s="40">
        <f>IF(H11="","",SUM($H$7:H11))</f>
        <v/>
      </c>
      <c r="O11" s="28" t="inlineStr">
        <is>
          <t>Sarah Mitchell</t>
        </is>
      </c>
      <c r="P11" s="28" t="inlineStr">
        <is>
          <t>Verify with carrier.</t>
        </is>
      </c>
    </row>
    <row r="12">
      <c r="A12" s="125" t="n">
        <v>6</v>
      </c>
      <c r="B12" s="41" t="n">
        <v>46099</v>
      </c>
      <c r="C12" s="32" t="inlineStr">
        <is>
          <t>Henry Young</t>
        </is>
      </c>
      <c r="D12" s="32" t="inlineStr">
        <is>
          <t>Medigap Plan N</t>
        </is>
      </c>
      <c r="E12" s="32" t="inlineStr">
        <is>
          <t>Molina</t>
        </is>
      </c>
      <c r="F12" s="41" t="n">
        <v>46031</v>
      </c>
      <c r="G12" s="32" t="inlineStr">
        <is>
          <t>Initial Year</t>
        </is>
      </c>
      <c r="H12" s="42" t="n">
        <v>298.33</v>
      </c>
      <c r="I12" s="42" t="n">
        <v>0</v>
      </c>
      <c r="J12" s="42">
        <f>IF(AND(H12&lt;&gt;"",I12&lt;&gt;""),H12-I12,IF(H12&lt;&gt;"",H12,""))</f>
        <v/>
      </c>
      <c r="K12" s="32" t="inlineStr">
        <is>
          <t>Paid</t>
        </is>
      </c>
      <c r="L12" s="41" t="n">
        <v>46114</v>
      </c>
      <c r="M12" s="42" t="inlineStr"/>
      <c r="N12" s="42">
        <f>IF(H12="","",SUM($H$7:H12))</f>
        <v/>
      </c>
      <c r="O12" s="32" t="inlineStr">
        <is>
          <t>Sarah Mitchell</t>
        </is>
      </c>
      <c r="P12" s="32" t="inlineStr">
        <is>
          <t>Escalated to upline.</t>
        </is>
      </c>
    </row>
    <row r="13">
      <c r="A13" s="123" t="n">
        <v>7</v>
      </c>
      <c r="B13" s="39" t="n">
        <v>46115</v>
      </c>
      <c r="C13" s="28" t="inlineStr">
        <is>
          <t>Marie Green</t>
        </is>
      </c>
      <c r="D13" s="28" t="inlineStr">
        <is>
          <t>DSNP</t>
        </is>
      </c>
      <c r="E13" s="28" t="inlineStr">
        <is>
          <t>UnitedHealthcare</t>
        </is>
      </c>
      <c r="F13" s="39" t="n">
        <v>45940</v>
      </c>
      <c r="G13" s="28" t="inlineStr">
        <is>
          <t>Bonus</t>
        </is>
      </c>
      <c r="H13" s="40" t="n">
        <v>558.91</v>
      </c>
      <c r="I13" s="40" t="n">
        <v>0</v>
      </c>
      <c r="J13" s="40">
        <f>IF(AND(H13&lt;&gt;"",I13&lt;&gt;""),H13-I13,IF(H13&lt;&gt;"",H13,""))</f>
        <v/>
      </c>
      <c r="K13" s="28" t="inlineStr">
        <is>
          <t>Paid</t>
        </is>
      </c>
      <c r="L13" s="39" t="n">
        <v>46143</v>
      </c>
      <c r="M13" s="40" t="inlineStr"/>
      <c r="N13" s="40">
        <f>IF(H13="","",SUM($H$7:H13))</f>
        <v/>
      </c>
      <c r="O13" s="28" t="inlineStr">
        <is>
          <t>Sarah Mitchell</t>
        </is>
      </c>
      <c r="P13" s="28" t="inlineStr"/>
    </row>
    <row r="14">
      <c r="A14" s="125" t="n">
        <v>8</v>
      </c>
      <c r="B14" s="41" t="n">
        <v>45997</v>
      </c>
      <c r="C14" s="32" t="inlineStr">
        <is>
          <t>Carol King</t>
        </is>
      </c>
      <c r="D14" s="32" t="inlineStr">
        <is>
          <t>MA-Only</t>
        </is>
      </c>
      <c r="E14" s="32" t="inlineStr">
        <is>
          <t>Molina</t>
        </is>
      </c>
      <c r="F14" s="41" t="n">
        <v>45651</v>
      </c>
      <c r="G14" s="32" t="inlineStr">
        <is>
          <t>Bonus</t>
        </is>
      </c>
      <c r="H14" s="42" t="n">
        <v>526.8</v>
      </c>
      <c r="I14" s="42" t="n">
        <v>0</v>
      </c>
      <c r="J14" s="42">
        <f>IF(AND(H14&lt;&gt;"",I14&lt;&gt;""),H14-I14,IF(H14&lt;&gt;"",H14,""))</f>
        <v/>
      </c>
      <c r="K14" s="32" t="inlineStr">
        <is>
          <t>Paid</t>
        </is>
      </c>
      <c r="L14" s="41" t="n">
        <v>46011</v>
      </c>
      <c r="M14" s="42" t="inlineStr"/>
      <c r="N14" s="42">
        <f>IF(H14="","",SUM($H$7:H14))</f>
        <v/>
      </c>
      <c r="O14" s="32" t="inlineStr">
        <is>
          <t>Sarah Mitchell</t>
        </is>
      </c>
      <c r="P14" s="32" t="inlineStr">
        <is>
          <t>Escalated to upline.</t>
        </is>
      </c>
    </row>
    <row r="15">
      <c r="A15" s="123" t="n">
        <v>9</v>
      </c>
      <c r="B15" s="39" t="n">
        <v>46169</v>
      </c>
      <c r="C15" s="28" t="inlineStr">
        <is>
          <t>Mildred Lee</t>
        </is>
      </c>
      <c r="D15" s="28" t="inlineStr">
        <is>
          <t>MA-Only</t>
        </is>
      </c>
      <c r="E15" s="28" t="inlineStr">
        <is>
          <t>Devoted Health</t>
        </is>
      </c>
      <c r="F15" s="39" t="n">
        <v>45803</v>
      </c>
      <c r="G15" s="28" t="inlineStr">
        <is>
          <t>Renewal</t>
        </is>
      </c>
      <c r="H15" s="40" t="n">
        <v>260.05</v>
      </c>
      <c r="I15" s="40" t="n">
        <v>0</v>
      </c>
      <c r="J15" s="40">
        <f>IF(AND(H15&lt;&gt;"",I15&lt;&gt;""),H15-I15,IF(H15&lt;&gt;"",H15,""))</f>
        <v/>
      </c>
      <c r="K15" s="28" t="inlineStr">
        <is>
          <t>Paid</t>
        </is>
      </c>
      <c r="L15" s="39" t="n">
        <v>46197</v>
      </c>
      <c r="M15" s="40" t="n">
        <v>192.91</v>
      </c>
      <c r="N15" s="40">
        <f>IF(H15="","",SUM($H$7:H15))</f>
        <v/>
      </c>
      <c r="O15" s="28" t="inlineStr">
        <is>
          <t>Sarah Mitchell</t>
        </is>
      </c>
      <c r="P15" s="28" t="inlineStr">
        <is>
          <t>Verify with carrier.</t>
        </is>
      </c>
    </row>
    <row r="16">
      <c r="A16" s="125" t="n">
        <v>10</v>
      </c>
      <c r="B16" s="41" t="n">
        <v>46075</v>
      </c>
      <c r="C16" s="32" t="inlineStr">
        <is>
          <t>Mildred Davis</t>
        </is>
      </c>
      <c r="D16" s="32" t="inlineStr">
        <is>
          <t>DSNP</t>
        </is>
      </c>
      <c r="E16" s="32" t="inlineStr">
        <is>
          <t>Humana</t>
        </is>
      </c>
      <c r="F16" s="41" t="n">
        <v>46002</v>
      </c>
      <c r="G16" s="32" t="inlineStr">
        <is>
          <t>Bonus</t>
        </is>
      </c>
      <c r="H16" s="42" t="n">
        <v>547.03</v>
      </c>
      <c r="I16" s="42" t="n">
        <v>0</v>
      </c>
      <c r="J16" s="42">
        <f>IF(AND(H16&lt;&gt;"",I16&lt;&gt;""),H16-I16,IF(H16&lt;&gt;"",H16,""))</f>
        <v/>
      </c>
      <c r="K16" s="32" t="inlineStr">
        <is>
          <t>Paid</t>
        </is>
      </c>
      <c r="L16" s="41" t="n">
        <v>46111</v>
      </c>
      <c r="M16" s="42" t="inlineStr"/>
      <c r="N16" s="42">
        <f>IF(H16="","",SUM($H$7:H16))</f>
        <v/>
      </c>
      <c r="O16" s="32" t="inlineStr">
        <is>
          <t>Sarah Mitchell</t>
        </is>
      </c>
      <c r="P16" s="32" t="inlineStr">
        <is>
          <t>Escalated to upline.</t>
        </is>
      </c>
    </row>
    <row r="17">
      <c r="A17" s="123" t="n">
        <v>11</v>
      </c>
      <c r="B17" s="39" t="n">
        <v>46012</v>
      </c>
      <c r="C17" s="28" t="inlineStr">
        <is>
          <t>Margaret Robinson</t>
        </is>
      </c>
      <c r="D17" s="28" t="inlineStr">
        <is>
          <t>MAPD</t>
        </is>
      </c>
      <c r="E17" s="28" t="inlineStr">
        <is>
          <t>Devoted Health</t>
        </is>
      </c>
      <c r="F17" s="39" t="n">
        <v>46019</v>
      </c>
      <c r="G17" s="28" t="inlineStr">
        <is>
          <t>Initial Year</t>
        </is>
      </c>
      <c r="H17" s="40" t="n">
        <v>517.5</v>
      </c>
      <c r="I17" s="40" t="n">
        <v>0</v>
      </c>
      <c r="J17" s="40">
        <f>IF(AND(H17&lt;&gt;"",I17&lt;&gt;""),H17-I17,IF(H17&lt;&gt;"",H17,""))</f>
        <v/>
      </c>
      <c r="K17" s="28" t="inlineStr">
        <is>
          <t>Paid</t>
        </is>
      </c>
      <c r="L17" s="39" t="n">
        <v>46051</v>
      </c>
      <c r="M17" s="40" t="inlineStr"/>
      <c r="N17" s="40">
        <f>IF(H17="","",SUM($H$7:H17))</f>
        <v/>
      </c>
      <c r="O17" s="28" t="inlineStr">
        <is>
          <t>Sarah Mitchell</t>
        </is>
      </c>
      <c r="P17" s="28" t="inlineStr">
        <is>
          <t>Confirmed via portal.</t>
        </is>
      </c>
    </row>
    <row r="18">
      <c r="A18" s="125" t="n">
        <v>12</v>
      </c>
      <c r="B18" s="41" t="n">
        <v>46076</v>
      </c>
      <c r="C18" s="32" t="inlineStr">
        <is>
          <t>Harold Torres</t>
        </is>
      </c>
      <c r="D18" s="32" t="inlineStr">
        <is>
          <t>Medigap Plan G</t>
        </is>
      </c>
      <c r="E18" s="32" t="inlineStr">
        <is>
          <t>Anthem/BCBS</t>
        </is>
      </c>
      <c r="F18" s="41" t="n">
        <v>45651</v>
      </c>
      <c r="G18" s="32" t="inlineStr">
        <is>
          <t>Bonus</t>
        </is>
      </c>
      <c r="H18" s="42" t="n">
        <v>379.97</v>
      </c>
      <c r="I18" s="42" t="n">
        <v>38</v>
      </c>
      <c r="J18" s="42">
        <f>IF(AND(H18&lt;&gt;"",I18&lt;&gt;""),H18-I18,IF(H18&lt;&gt;"",H18,""))</f>
        <v/>
      </c>
      <c r="K18" s="32" t="inlineStr">
        <is>
          <t>Paid</t>
        </is>
      </c>
      <c r="L18" s="41" t="n">
        <v>46108</v>
      </c>
      <c r="M18" s="42" t="inlineStr"/>
      <c r="N18" s="42">
        <f>IF(H18="","",SUM($H$7:H18))</f>
        <v/>
      </c>
      <c r="O18" s="32" t="inlineStr">
        <is>
          <t>Sarah Mitchell</t>
        </is>
      </c>
      <c r="P18" s="32" t="inlineStr">
        <is>
          <t>Verify with carrier.</t>
        </is>
      </c>
    </row>
    <row r="19">
      <c r="A19" s="123" t="n">
        <v>13</v>
      </c>
      <c r="B19" s="39" t="n">
        <v>46008</v>
      </c>
      <c r="C19" s="28" t="inlineStr">
        <is>
          <t>Hazel Morris</t>
        </is>
      </c>
      <c r="D19" s="28" t="inlineStr">
        <is>
          <t>PDP</t>
        </is>
      </c>
      <c r="E19" s="28" t="inlineStr">
        <is>
          <t>Anthem/BCBS</t>
        </is>
      </c>
      <c r="F19" s="39" t="n">
        <v>45675</v>
      </c>
      <c r="G19" s="28" t="inlineStr">
        <is>
          <t>Initial Year</t>
        </is>
      </c>
      <c r="H19" s="40" t="n">
        <v>96.27</v>
      </c>
      <c r="I19" s="40" t="n">
        <v>9.630000000000001</v>
      </c>
      <c r="J19" s="40">
        <f>IF(AND(H19&lt;&gt;"",I19&lt;&gt;""),H19-I19,IF(H19&lt;&gt;"",H19,""))</f>
        <v/>
      </c>
      <c r="K19" s="28" t="inlineStr">
        <is>
          <t>Paid</t>
        </is>
      </c>
      <c r="L19" s="39" t="n">
        <v>46042</v>
      </c>
      <c r="M19" s="40" t="inlineStr"/>
      <c r="N19" s="40">
        <f>IF(H19="","",SUM($H$7:H19))</f>
        <v/>
      </c>
      <c r="O19" s="28" t="inlineStr">
        <is>
          <t>Sarah Mitchell</t>
        </is>
      </c>
      <c r="P19" s="28" t="inlineStr">
        <is>
          <t>Verify with carrier.</t>
        </is>
      </c>
    </row>
    <row r="20">
      <c r="A20" s="125" t="n">
        <v>14</v>
      </c>
      <c r="B20" s="41" t="n">
        <v>46123</v>
      </c>
      <c r="C20" s="32" t="inlineStr">
        <is>
          <t>Rose Parker</t>
        </is>
      </c>
      <c r="D20" s="32" t="inlineStr">
        <is>
          <t>Medigap Plan N</t>
        </is>
      </c>
      <c r="E20" s="32" t="inlineStr">
        <is>
          <t>Anthem/BCBS</t>
        </is>
      </c>
      <c r="F20" s="41" t="n">
        <v>46103</v>
      </c>
      <c r="G20" s="32" t="inlineStr">
        <is>
          <t>Bonus</t>
        </is>
      </c>
      <c r="H20" s="42" t="n">
        <v>307.78</v>
      </c>
      <c r="I20" s="42" t="n">
        <v>0</v>
      </c>
      <c r="J20" s="42">
        <f>IF(AND(H20&lt;&gt;"",I20&lt;&gt;""),H20-I20,IF(H20&lt;&gt;"",H20,""))</f>
        <v/>
      </c>
      <c r="K20" s="32" t="inlineStr">
        <is>
          <t>Paid</t>
        </is>
      </c>
      <c r="L20" s="41" t="n">
        <v>46146</v>
      </c>
      <c r="M20" s="42" t="inlineStr"/>
      <c r="N20" s="42">
        <f>IF(H20="","",SUM($H$7:H20))</f>
        <v/>
      </c>
      <c r="O20" s="32" t="inlineStr">
        <is>
          <t>Sarah Mitchell</t>
        </is>
      </c>
      <c r="P20" s="32" t="inlineStr">
        <is>
          <t>Confirmed via portal.</t>
        </is>
      </c>
    </row>
    <row r="21">
      <c r="A21" s="123" t="n">
        <v>15</v>
      </c>
      <c r="B21" s="39" t="n">
        <v>46018</v>
      </c>
      <c r="C21" s="28" t="inlineStr">
        <is>
          <t>Leo King</t>
        </is>
      </c>
      <c r="D21" s="28" t="inlineStr">
        <is>
          <t>MA-Only</t>
        </is>
      </c>
      <c r="E21" s="28" t="inlineStr">
        <is>
          <t>Anthem/BCBS</t>
        </is>
      </c>
      <c r="F21" s="39" t="n">
        <v>46121</v>
      </c>
      <c r="G21" s="28" t="inlineStr">
        <is>
          <t>Renewal</t>
        </is>
      </c>
      <c r="H21" s="40" t="n">
        <v>302.95</v>
      </c>
      <c r="I21" s="40" t="n">
        <v>0</v>
      </c>
      <c r="J21" s="40">
        <f>IF(AND(H21&lt;&gt;"",I21&lt;&gt;""),H21-I21,IF(H21&lt;&gt;"",H21,""))</f>
        <v/>
      </c>
      <c r="K21" s="28" t="inlineStr">
        <is>
          <t>Paid</t>
        </is>
      </c>
      <c r="L21" s="39" t="n">
        <v>46057</v>
      </c>
      <c r="M21" s="40" t="n">
        <v>262.29</v>
      </c>
      <c r="N21" s="40">
        <f>IF(H21="","",SUM($H$7:H21))</f>
        <v/>
      </c>
      <c r="O21" s="28" t="inlineStr">
        <is>
          <t>Sarah Mitchell</t>
        </is>
      </c>
      <c r="P21" s="28" t="inlineStr"/>
    </row>
    <row r="22">
      <c r="A22" s="125" t="n">
        <v>16</v>
      </c>
      <c r="B22" s="41" t="n">
        <v>46105</v>
      </c>
      <c r="C22" s="32" t="inlineStr">
        <is>
          <t>Carol White</t>
        </is>
      </c>
      <c r="D22" s="32" t="inlineStr">
        <is>
          <t>PDP</t>
        </is>
      </c>
      <c r="E22" s="32" t="inlineStr">
        <is>
          <t>Wellcare</t>
        </is>
      </c>
      <c r="F22" s="41" t="n">
        <v>46076</v>
      </c>
      <c r="G22" s="32" t="inlineStr">
        <is>
          <t>Initial Year</t>
        </is>
      </c>
      <c r="H22" s="42" t="n">
        <v>106.21</v>
      </c>
      <c r="I22" s="42" t="n">
        <v>10.62</v>
      </c>
      <c r="J22" s="42">
        <f>IF(AND(H22&lt;&gt;"",I22&lt;&gt;""),H22-I22,IF(H22&lt;&gt;"",H22,""))</f>
        <v/>
      </c>
      <c r="K22" s="32" t="inlineStr">
        <is>
          <t>Pending</t>
        </is>
      </c>
      <c r="L22" s="41" t="n"/>
      <c r="M22" s="42" t="inlineStr"/>
      <c r="N22" s="42">
        <f>IF(H22="","",SUM($H$7:H22))</f>
        <v/>
      </c>
      <c r="O22" s="32" t="inlineStr">
        <is>
          <t>Sarah Mitchell</t>
        </is>
      </c>
      <c r="P22" s="32" t="inlineStr">
        <is>
          <t>Escalated to upline.</t>
        </is>
      </c>
    </row>
    <row r="23">
      <c r="A23" s="123" t="n">
        <v>17</v>
      </c>
      <c r="B23" s="39" t="n">
        <v>46025</v>
      </c>
      <c r="C23" s="28" t="inlineStr">
        <is>
          <t>Gerald Adams</t>
        </is>
      </c>
      <c r="D23" s="28" t="inlineStr">
        <is>
          <t>Medigap Plan G</t>
        </is>
      </c>
      <c r="E23" s="28" t="inlineStr">
        <is>
          <t>UnitedHealthcare</t>
        </is>
      </c>
      <c r="F23" s="39" t="n">
        <v>45716</v>
      </c>
      <c r="G23" s="28" t="inlineStr">
        <is>
          <t>Bonus</t>
        </is>
      </c>
      <c r="H23" s="40" t="n">
        <v>325.01</v>
      </c>
      <c r="I23" s="40" t="n">
        <v>0</v>
      </c>
      <c r="J23" s="40">
        <f>IF(AND(H23&lt;&gt;"",I23&lt;&gt;""),H23-I23,IF(H23&lt;&gt;"",H23,""))</f>
        <v/>
      </c>
      <c r="K23" s="28" t="inlineStr">
        <is>
          <t>Pending</t>
        </is>
      </c>
      <c r="L23" s="39" t="n"/>
      <c r="M23" s="40" t="inlineStr"/>
      <c r="N23" s="40">
        <f>IF(H23="","",SUM($H$7:H23))</f>
        <v/>
      </c>
      <c r="O23" s="28" t="inlineStr">
        <is>
          <t>Sarah Mitchell</t>
        </is>
      </c>
      <c r="P23" s="28" t="inlineStr">
        <is>
          <t>Commission statement downloaded.</t>
        </is>
      </c>
    </row>
    <row r="24">
      <c r="A24" s="125" t="n">
        <v>18</v>
      </c>
      <c r="B24" s="41" t="n">
        <v>46050</v>
      </c>
      <c r="C24" s="32" t="inlineStr">
        <is>
          <t>Frances Thompson</t>
        </is>
      </c>
      <c r="D24" s="32" t="inlineStr">
        <is>
          <t>DSNP</t>
        </is>
      </c>
      <c r="E24" s="32" t="inlineStr">
        <is>
          <t>Humana</t>
        </is>
      </c>
      <c r="F24" s="41" t="n">
        <v>46044</v>
      </c>
      <c r="G24" s="32" t="inlineStr">
        <is>
          <t>Bonus</t>
        </is>
      </c>
      <c r="H24" s="42" t="n">
        <v>510.58</v>
      </c>
      <c r="I24" s="42" t="n">
        <v>0</v>
      </c>
      <c r="J24" s="42">
        <f>IF(AND(H24&lt;&gt;"",I24&lt;&gt;""),H24-I24,IF(H24&lt;&gt;"",H24,""))</f>
        <v/>
      </c>
      <c r="K24" s="32" t="inlineStr">
        <is>
          <t>Pending</t>
        </is>
      </c>
      <c r="L24" s="41" t="n"/>
      <c r="M24" s="42" t="inlineStr"/>
      <c r="N24" s="42">
        <f>IF(H24="","",SUM($H$7:H24))</f>
        <v/>
      </c>
      <c r="O24" s="32" t="inlineStr">
        <is>
          <t>Sarah Mitchell</t>
        </is>
      </c>
      <c r="P24" s="32" t="inlineStr"/>
    </row>
    <row r="25">
      <c r="A25" s="123" t="n">
        <v>19</v>
      </c>
      <c r="B25" s="39" t="n">
        <v>46029</v>
      </c>
      <c r="C25" s="28" t="inlineStr">
        <is>
          <t>Frances Ramirez</t>
        </is>
      </c>
      <c r="D25" s="28" t="inlineStr">
        <is>
          <t>DSNP</t>
        </is>
      </c>
      <c r="E25" s="28" t="inlineStr">
        <is>
          <t>Cigna</t>
        </is>
      </c>
      <c r="F25" s="39" t="n">
        <v>45815</v>
      </c>
      <c r="G25" s="28" t="inlineStr">
        <is>
          <t>Initial Year</t>
        </is>
      </c>
      <c r="H25" s="40" t="n">
        <v>564.6</v>
      </c>
      <c r="I25" s="40" t="n">
        <v>0</v>
      </c>
      <c r="J25" s="40">
        <f>IF(AND(H25&lt;&gt;"",I25&lt;&gt;""),H25-I25,IF(H25&lt;&gt;"",H25,""))</f>
        <v/>
      </c>
      <c r="K25" s="28" t="inlineStr">
        <is>
          <t>Pending</t>
        </is>
      </c>
      <c r="L25" s="39" t="n"/>
      <c r="M25" s="40" t="inlineStr"/>
      <c r="N25" s="40">
        <f>IF(H25="","",SUM($H$7:H25))</f>
        <v/>
      </c>
      <c r="O25" s="28" t="inlineStr">
        <is>
          <t>Sarah Mitchell</t>
        </is>
      </c>
      <c r="P25" s="28" t="inlineStr">
        <is>
          <t>Commission statement downloaded.</t>
        </is>
      </c>
    </row>
    <row r="26">
      <c r="A26" s="125" t="n">
        <v>20</v>
      </c>
      <c r="B26" s="41" t="n">
        <v>46028</v>
      </c>
      <c r="C26" s="32" t="inlineStr">
        <is>
          <t>Ralph Walker</t>
        </is>
      </c>
      <c r="D26" s="32" t="inlineStr">
        <is>
          <t>Medigap Plan G</t>
        </is>
      </c>
      <c r="E26" s="32" t="inlineStr">
        <is>
          <t>Aetna</t>
        </is>
      </c>
      <c r="F26" s="41" t="n">
        <v>45972</v>
      </c>
      <c r="G26" s="32" t="inlineStr">
        <is>
          <t>Initial Year</t>
        </is>
      </c>
      <c r="H26" s="42" t="n">
        <v>330.29</v>
      </c>
      <c r="I26" s="42" t="n">
        <v>0</v>
      </c>
      <c r="J26" s="42">
        <f>IF(AND(H26&lt;&gt;"",I26&lt;&gt;""),H26-I26,IF(H26&lt;&gt;"",H26,""))</f>
        <v/>
      </c>
      <c r="K26" s="32" t="inlineStr">
        <is>
          <t>Under Review</t>
        </is>
      </c>
      <c r="L26" s="41" t="n"/>
      <c r="M26" s="42" t="inlineStr"/>
      <c r="N26" s="42">
        <f>IF(H26="","",SUM($H$7:H26))</f>
        <v/>
      </c>
      <c r="O26" s="32" t="inlineStr">
        <is>
          <t>Sarah Mitchell</t>
        </is>
      </c>
      <c r="P26" s="32" t="inlineStr">
        <is>
          <t>Commission statement downloaded.</t>
        </is>
      </c>
    </row>
    <row r="27">
      <c r="A27" s="123" t="n">
        <v>21</v>
      </c>
      <c r="B27" s="39" t="n">
        <v>46115</v>
      </c>
      <c r="C27" s="28" t="inlineStr">
        <is>
          <t>Ethel Green</t>
        </is>
      </c>
      <c r="D27" s="28" t="inlineStr">
        <is>
          <t>PDP</t>
        </is>
      </c>
      <c r="E27" s="28" t="inlineStr">
        <is>
          <t>Wellcare</t>
        </is>
      </c>
      <c r="F27" s="39" t="n">
        <v>45777</v>
      </c>
      <c r="G27" s="28" t="inlineStr">
        <is>
          <t>Renewal</t>
        </is>
      </c>
      <c r="H27" s="40" t="n">
        <v>302.93</v>
      </c>
      <c r="I27" s="40" t="n">
        <v>0</v>
      </c>
      <c r="J27" s="40">
        <f>IF(AND(H27&lt;&gt;"",I27&lt;&gt;""),H27-I27,IF(H27&lt;&gt;"",H27,""))</f>
        <v/>
      </c>
      <c r="K27" s="28" t="inlineStr">
        <is>
          <t>Under Review</t>
        </is>
      </c>
      <c r="L27" s="39" t="n"/>
      <c r="M27" s="40" t="n">
        <v>210.4</v>
      </c>
      <c r="N27" s="40">
        <f>IF(H27="","",SUM($H$7:H27))</f>
        <v/>
      </c>
      <c r="O27" s="28" t="inlineStr">
        <is>
          <t>Sarah Mitchell</t>
        </is>
      </c>
      <c r="P27" s="28" t="inlineStr"/>
    </row>
    <row r="28">
      <c r="A28" s="125" t="n">
        <v>22</v>
      </c>
      <c r="B28" s="41" t="n">
        <v>46076</v>
      </c>
      <c r="C28" s="32" t="inlineStr">
        <is>
          <t>Betty Evans</t>
        </is>
      </c>
      <c r="D28" s="32" t="inlineStr">
        <is>
          <t>MAPD</t>
        </is>
      </c>
      <c r="E28" s="32" t="inlineStr">
        <is>
          <t>Molina</t>
        </is>
      </c>
      <c r="F28" s="41" t="n">
        <v>45906</v>
      </c>
      <c r="G28" s="32" t="inlineStr">
        <is>
          <t>Renewal</t>
        </is>
      </c>
      <c r="H28" s="42" t="n">
        <v>221.48</v>
      </c>
      <c r="I28" s="42" t="n">
        <v>0</v>
      </c>
      <c r="J28" s="42">
        <f>IF(AND(H28&lt;&gt;"",I28&lt;&gt;""),H28-I28,IF(H28&lt;&gt;"",H28,""))</f>
        <v/>
      </c>
      <c r="K28" s="32" t="inlineStr">
        <is>
          <t>Paid</t>
        </is>
      </c>
      <c r="L28" s="41" t="n">
        <v>46106</v>
      </c>
      <c r="M28" s="42" t="n">
        <v>249.55</v>
      </c>
      <c r="N28" s="42">
        <f>IF(H28="","",SUM($H$7:H28))</f>
        <v/>
      </c>
      <c r="O28" s="32" t="inlineStr">
        <is>
          <t>Sarah Mitchell</t>
        </is>
      </c>
      <c r="P28" s="32" t="inlineStr">
        <is>
          <t>Escalated to upline.</t>
        </is>
      </c>
    </row>
    <row r="29">
      <c r="A29" s="123" t="n">
        <v>23</v>
      </c>
      <c r="B29" s="39" t="n"/>
      <c r="C29" s="28" t="n"/>
      <c r="D29" s="28" t="n"/>
      <c r="E29" s="28" t="n"/>
      <c r="F29" s="39" t="n"/>
      <c r="G29" s="28" t="n"/>
      <c r="H29" s="40" t="n"/>
      <c r="I29" s="40" t="n"/>
      <c r="J29" s="40">
        <f>IF(AND(H29&lt;&gt;"",I29&lt;&gt;""),H29-I29,IF(H29&lt;&gt;"",H29,""))</f>
        <v/>
      </c>
      <c r="K29" s="28" t="n"/>
      <c r="L29" s="39" t="n"/>
      <c r="M29" s="40" t="n"/>
      <c r="N29" s="40">
        <f>IF(J29&lt;&gt;"",N28+J29,N28)</f>
        <v/>
      </c>
      <c r="O29" s="28" t="n"/>
      <c r="P29" s="28" t="n"/>
    </row>
    <row r="30">
      <c r="A30" s="125" t="n">
        <v>24</v>
      </c>
      <c r="B30" s="41" t="n"/>
      <c r="C30" s="32" t="n"/>
      <c r="D30" s="32" t="n"/>
      <c r="E30" s="32" t="n"/>
      <c r="F30" s="41" t="n"/>
      <c r="G30" s="32" t="n"/>
      <c r="H30" s="42" t="n"/>
      <c r="I30" s="42" t="n"/>
      <c r="J30" s="42">
        <f>IF(AND(H30&lt;&gt;"",I30&lt;&gt;""),H30-I30,IF(H30&lt;&gt;"",H30,""))</f>
        <v/>
      </c>
      <c r="K30" s="32" t="n"/>
      <c r="L30" s="41" t="n"/>
      <c r="M30" s="42" t="n"/>
      <c r="N30" s="42">
        <f>IF(J30&lt;&gt;"",N29+J30,N29)</f>
        <v/>
      </c>
      <c r="O30" s="32" t="n"/>
      <c r="P30" s="32" t="n"/>
    </row>
    <row r="31">
      <c r="A31" s="123" t="n">
        <v>25</v>
      </c>
      <c r="B31" s="39" t="n"/>
      <c r="C31" s="28" t="n"/>
      <c r="D31" s="28" t="n"/>
      <c r="E31" s="28" t="n"/>
      <c r="F31" s="39" t="n"/>
      <c r="G31" s="28" t="n"/>
      <c r="H31" s="40" t="n"/>
      <c r="I31" s="40" t="n"/>
      <c r="J31" s="40">
        <f>IF(AND(H31&lt;&gt;"",I31&lt;&gt;""),H31-I31,IF(H31&lt;&gt;"",H31,""))</f>
        <v/>
      </c>
      <c r="K31" s="28" t="n"/>
      <c r="L31" s="39" t="n"/>
      <c r="M31" s="40" t="n"/>
      <c r="N31" s="40">
        <f>IF(J31&lt;&gt;"",N30+J31,N30)</f>
        <v/>
      </c>
      <c r="O31" s="28" t="n"/>
      <c r="P31" s="28" t="n"/>
    </row>
    <row r="32">
      <c r="A32" s="125" t="n">
        <v>26</v>
      </c>
      <c r="B32" s="41" t="n"/>
      <c r="C32" s="32" t="n"/>
      <c r="D32" s="32" t="n"/>
      <c r="E32" s="32" t="n"/>
      <c r="F32" s="41" t="n"/>
      <c r="G32" s="32" t="n"/>
      <c r="H32" s="42" t="n"/>
      <c r="I32" s="42" t="n"/>
      <c r="J32" s="42">
        <f>IF(AND(H32&lt;&gt;"",I32&lt;&gt;""),H32-I32,IF(H32&lt;&gt;"",H32,""))</f>
        <v/>
      </c>
      <c r="K32" s="32" t="n"/>
      <c r="L32" s="41" t="n"/>
      <c r="M32" s="42" t="n"/>
      <c r="N32" s="42">
        <f>IF(J32&lt;&gt;"",N31+J32,N31)</f>
        <v/>
      </c>
      <c r="O32" s="32" t="n"/>
      <c r="P32" s="32" t="n"/>
    </row>
    <row r="33">
      <c r="A33" s="123" t="n">
        <v>27</v>
      </c>
      <c r="B33" s="39" t="n"/>
      <c r="C33" s="28" t="n"/>
      <c r="D33" s="28" t="n"/>
      <c r="E33" s="28" t="n"/>
      <c r="F33" s="39" t="n"/>
      <c r="G33" s="28" t="n"/>
      <c r="H33" s="40" t="n"/>
      <c r="I33" s="40" t="n"/>
      <c r="J33" s="40">
        <f>IF(AND(H33&lt;&gt;"",I33&lt;&gt;""),H33-I33,IF(H33&lt;&gt;"",H33,""))</f>
        <v/>
      </c>
      <c r="K33" s="28" t="n"/>
      <c r="L33" s="39" t="n"/>
      <c r="M33" s="40" t="n"/>
      <c r="N33" s="40">
        <f>IF(J33&lt;&gt;"",N32+J33,N32)</f>
        <v/>
      </c>
      <c r="O33" s="28" t="n"/>
      <c r="P33" s="28" t="n"/>
    </row>
    <row r="34">
      <c r="A34" s="125" t="n">
        <v>28</v>
      </c>
      <c r="B34" s="41" t="n"/>
      <c r="C34" s="32" t="n"/>
      <c r="D34" s="32" t="n"/>
      <c r="E34" s="32" t="n"/>
      <c r="F34" s="41" t="n"/>
      <c r="G34" s="32" t="n"/>
      <c r="H34" s="42" t="n"/>
      <c r="I34" s="42" t="n"/>
      <c r="J34" s="42">
        <f>IF(AND(H34&lt;&gt;"",I34&lt;&gt;""),H34-I34,IF(H34&lt;&gt;"",H34,""))</f>
        <v/>
      </c>
      <c r="K34" s="32" t="n"/>
      <c r="L34" s="41" t="n"/>
      <c r="M34" s="42" t="n"/>
      <c r="N34" s="42">
        <f>IF(J34&lt;&gt;"",N33+J34,N33)</f>
        <v/>
      </c>
      <c r="O34" s="32" t="n"/>
      <c r="P34" s="32" t="n"/>
    </row>
    <row r="35">
      <c r="A35" s="123" t="n">
        <v>29</v>
      </c>
      <c r="B35" s="39" t="n"/>
      <c r="C35" s="28" t="n"/>
      <c r="D35" s="28" t="n"/>
      <c r="E35" s="28" t="n"/>
      <c r="F35" s="39" t="n"/>
      <c r="G35" s="28" t="n"/>
      <c r="H35" s="40" t="n"/>
      <c r="I35" s="40" t="n"/>
      <c r="J35" s="40">
        <f>IF(AND(H35&lt;&gt;"",I35&lt;&gt;""),H35-I35,IF(H35&lt;&gt;"",H35,""))</f>
        <v/>
      </c>
      <c r="K35" s="28" t="n"/>
      <c r="L35" s="39" t="n"/>
      <c r="M35" s="40" t="n"/>
      <c r="N35" s="40">
        <f>IF(J35&lt;&gt;"",N34+J35,N34)</f>
        <v/>
      </c>
      <c r="O35" s="28" t="n"/>
      <c r="P35" s="28" t="n"/>
    </row>
    <row r="36">
      <c r="A36" s="125" t="n">
        <v>30</v>
      </c>
      <c r="B36" s="41" t="n"/>
      <c r="C36" s="32" t="n"/>
      <c r="D36" s="32" t="n"/>
      <c r="E36" s="32" t="n"/>
      <c r="F36" s="41" t="n"/>
      <c r="G36" s="32" t="n"/>
      <c r="H36" s="42" t="n"/>
      <c r="I36" s="42" t="n"/>
      <c r="J36" s="42">
        <f>IF(AND(H36&lt;&gt;"",I36&lt;&gt;""),H36-I36,IF(H36&lt;&gt;"",H36,""))</f>
        <v/>
      </c>
      <c r="K36" s="32" t="n"/>
      <c r="L36" s="41" t="n"/>
      <c r="M36" s="42" t="n"/>
      <c r="N36" s="42">
        <f>IF(J36&lt;&gt;"",N35+J36,N35)</f>
        <v/>
      </c>
      <c r="O36" s="32" t="n"/>
      <c r="P36" s="32" t="n"/>
    </row>
    <row r="37">
      <c r="A37" s="123" t="n">
        <v>31</v>
      </c>
      <c r="B37" s="39" t="n"/>
      <c r="C37" s="28" t="n"/>
      <c r="D37" s="28" t="n"/>
      <c r="E37" s="28" t="n"/>
      <c r="F37" s="39" t="n"/>
      <c r="G37" s="28" t="n"/>
      <c r="H37" s="40" t="n"/>
      <c r="I37" s="40" t="n"/>
      <c r="J37" s="40">
        <f>IF(AND(H37&lt;&gt;"",I37&lt;&gt;""),H37-I37,IF(H37&lt;&gt;"",H37,""))</f>
        <v/>
      </c>
      <c r="K37" s="28" t="n"/>
      <c r="L37" s="39" t="n"/>
      <c r="M37" s="40" t="n"/>
      <c r="N37" s="40">
        <f>IF(J37&lt;&gt;"",N36+J37,N36)</f>
        <v/>
      </c>
      <c r="O37" s="28" t="n"/>
      <c r="P37" s="28" t="n"/>
    </row>
    <row r="38">
      <c r="A38" s="125" t="n">
        <v>32</v>
      </c>
      <c r="B38" s="41" t="n"/>
      <c r="C38" s="32" t="n"/>
      <c r="D38" s="32" t="n"/>
      <c r="E38" s="32" t="n"/>
      <c r="F38" s="41" t="n"/>
      <c r="G38" s="32" t="n"/>
      <c r="H38" s="42" t="n"/>
      <c r="I38" s="42" t="n"/>
      <c r="J38" s="42">
        <f>IF(AND(H38&lt;&gt;"",I38&lt;&gt;""),H38-I38,IF(H38&lt;&gt;"",H38,""))</f>
        <v/>
      </c>
      <c r="K38" s="32" t="n"/>
      <c r="L38" s="41" t="n"/>
      <c r="M38" s="42" t="n"/>
      <c r="N38" s="42">
        <f>IF(J38&lt;&gt;"",N37+J38,N37)</f>
        <v/>
      </c>
      <c r="O38" s="32" t="n"/>
      <c r="P38" s="32" t="n"/>
    </row>
    <row r="39">
      <c r="A39" s="123" t="n">
        <v>33</v>
      </c>
      <c r="B39" s="39" t="n"/>
      <c r="C39" s="28" t="n"/>
      <c r="D39" s="28" t="n"/>
      <c r="E39" s="28" t="n"/>
      <c r="F39" s="39" t="n"/>
      <c r="G39" s="28" t="n"/>
      <c r="H39" s="40" t="n"/>
      <c r="I39" s="40" t="n"/>
      <c r="J39" s="40">
        <f>IF(AND(H39&lt;&gt;"",I39&lt;&gt;""),H39-I39,IF(H39&lt;&gt;"",H39,""))</f>
        <v/>
      </c>
      <c r="K39" s="28" t="n"/>
      <c r="L39" s="39" t="n"/>
      <c r="M39" s="40" t="n"/>
      <c r="N39" s="40">
        <f>IF(J39&lt;&gt;"",N38+J39,N38)</f>
        <v/>
      </c>
      <c r="O39" s="28" t="n"/>
      <c r="P39" s="28" t="n"/>
    </row>
    <row r="40">
      <c r="A40" s="125" t="n">
        <v>34</v>
      </c>
      <c r="B40" s="41" t="n"/>
      <c r="C40" s="32" t="n"/>
      <c r="D40" s="32" t="n"/>
      <c r="E40" s="32" t="n"/>
      <c r="F40" s="41" t="n"/>
      <c r="G40" s="32" t="n"/>
      <c r="H40" s="42" t="n"/>
      <c r="I40" s="42" t="n"/>
      <c r="J40" s="42">
        <f>IF(AND(H40&lt;&gt;"",I40&lt;&gt;""),H40-I40,IF(H40&lt;&gt;"",H40,""))</f>
        <v/>
      </c>
      <c r="K40" s="32" t="n"/>
      <c r="L40" s="41" t="n"/>
      <c r="M40" s="42" t="n"/>
      <c r="N40" s="42">
        <f>IF(J40&lt;&gt;"",N39+J40,N39)</f>
        <v/>
      </c>
      <c r="O40" s="32" t="n"/>
      <c r="P40" s="32" t="n"/>
    </row>
    <row r="41">
      <c r="A41" s="123" t="n">
        <v>35</v>
      </c>
      <c r="B41" s="39" t="n"/>
      <c r="C41" s="28" t="n"/>
      <c r="D41" s="28" t="n"/>
      <c r="E41" s="28" t="n"/>
      <c r="F41" s="39" t="n"/>
      <c r="G41" s="28" t="n"/>
      <c r="H41" s="40" t="n"/>
      <c r="I41" s="40" t="n"/>
      <c r="J41" s="40">
        <f>IF(AND(H41&lt;&gt;"",I41&lt;&gt;""),H41-I41,IF(H41&lt;&gt;"",H41,""))</f>
        <v/>
      </c>
      <c r="K41" s="28" t="n"/>
      <c r="L41" s="39" t="n"/>
      <c r="M41" s="40" t="n"/>
      <c r="N41" s="40">
        <f>IF(J41&lt;&gt;"",N40+J41,N40)</f>
        <v/>
      </c>
      <c r="O41" s="28" t="n"/>
      <c r="P41" s="28" t="n"/>
    </row>
    <row r="42">
      <c r="A42" s="125" t="n">
        <v>36</v>
      </c>
      <c r="B42" s="41" t="n"/>
      <c r="C42" s="32" t="n"/>
      <c r="D42" s="32" t="n"/>
      <c r="E42" s="32" t="n"/>
      <c r="F42" s="41" t="n"/>
      <c r="G42" s="32" t="n"/>
      <c r="H42" s="42" t="n"/>
      <c r="I42" s="42" t="n"/>
      <c r="J42" s="42">
        <f>IF(AND(H42&lt;&gt;"",I42&lt;&gt;""),H42-I42,IF(H42&lt;&gt;"",H42,""))</f>
        <v/>
      </c>
      <c r="K42" s="32" t="n"/>
      <c r="L42" s="41" t="n"/>
      <c r="M42" s="42" t="n"/>
      <c r="N42" s="42">
        <f>IF(J42&lt;&gt;"",N41+J42,N41)</f>
        <v/>
      </c>
      <c r="O42" s="32" t="n"/>
      <c r="P42" s="32" t="n"/>
    </row>
    <row r="43">
      <c r="A43" s="123" t="n">
        <v>37</v>
      </c>
      <c r="B43" s="39" t="n"/>
      <c r="C43" s="28" t="n"/>
      <c r="D43" s="28" t="n"/>
      <c r="E43" s="28" t="n"/>
      <c r="F43" s="39" t="n"/>
      <c r="G43" s="28" t="n"/>
      <c r="H43" s="40" t="n"/>
      <c r="I43" s="40" t="n"/>
      <c r="J43" s="40">
        <f>IF(AND(H43&lt;&gt;"",I43&lt;&gt;""),H43-I43,IF(H43&lt;&gt;"",H43,""))</f>
        <v/>
      </c>
      <c r="K43" s="28" t="n"/>
      <c r="L43" s="39" t="n"/>
      <c r="M43" s="40" t="n"/>
      <c r="N43" s="40">
        <f>IF(J43&lt;&gt;"",N42+J43,N42)</f>
        <v/>
      </c>
      <c r="O43" s="28" t="n"/>
      <c r="P43" s="28" t="n"/>
    </row>
    <row r="44">
      <c r="A44" s="125" t="n">
        <v>38</v>
      </c>
      <c r="B44" s="41" t="n"/>
      <c r="C44" s="32" t="n"/>
      <c r="D44" s="32" t="n"/>
      <c r="E44" s="32" t="n"/>
      <c r="F44" s="41" t="n"/>
      <c r="G44" s="32" t="n"/>
      <c r="H44" s="42" t="n"/>
      <c r="I44" s="42" t="n"/>
      <c r="J44" s="42">
        <f>IF(AND(H44&lt;&gt;"",I44&lt;&gt;""),H44-I44,IF(H44&lt;&gt;"",H44,""))</f>
        <v/>
      </c>
      <c r="K44" s="32" t="n"/>
      <c r="L44" s="41" t="n"/>
      <c r="M44" s="42" t="n"/>
      <c r="N44" s="42">
        <f>IF(J44&lt;&gt;"",N43+J44,N43)</f>
        <v/>
      </c>
      <c r="O44" s="32" t="n"/>
      <c r="P44" s="32" t="n"/>
    </row>
    <row r="45">
      <c r="A45" s="123" t="n">
        <v>39</v>
      </c>
      <c r="B45" s="39" t="n"/>
      <c r="C45" s="28" t="n"/>
      <c r="D45" s="28" t="n"/>
      <c r="E45" s="28" t="n"/>
      <c r="F45" s="39" t="n"/>
      <c r="G45" s="28" t="n"/>
      <c r="H45" s="40" t="n"/>
      <c r="I45" s="40" t="n"/>
      <c r="J45" s="40">
        <f>IF(AND(H45&lt;&gt;"",I45&lt;&gt;""),H45-I45,IF(H45&lt;&gt;"",H45,""))</f>
        <v/>
      </c>
      <c r="K45" s="28" t="n"/>
      <c r="L45" s="39" t="n"/>
      <c r="M45" s="40" t="n"/>
      <c r="N45" s="40">
        <f>IF(J45&lt;&gt;"",N44+J45,N44)</f>
        <v/>
      </c>
      <c r="O45" s="28" t="n"/>
      <c r="P45" s="28" t="n"/>
    </row>
    <row r="46">
      <c r="A46" s="125" t="n">
        <v>40</v>
      </c>
      <c r="B46" s="41" t="n"/>
      <c r="C46" s="32" t="n"/>
      <c r="D46" s="32" t="n"/>
      <c r="E46" s="32" t="n"/>
      <c r="F46" s="41" t="n"/>
      <c r="G46" s="32" t="n"/>
      <c r="H46" s="42" t="n"/>
      <c r="I46" s="42" t="n"/>
      <c r="J46" s="42">
        <f>IF(AND(H46&lt;&gt;"",I46&lt;&gt;""),H46-I46,IF(H46&lt;&gt;"",H46,""))</f>
        <v/>
      </c>
      <c r="K46" s="32" t="n"/>
      <c r="L46" s="41" t="n"/>
      <c r="M46" s="42" t="n"/>
      <c r="N46" s="42">
        <f>IF(J46&lt;&gt;"",N45+J46,N45)</f>
        <v/>
      </c>
      <c r="O46" s="32" t="n"/>
      <c r="P46" s="32" t="n"/>
    </row>
    <row r="47">
      <c r="A47" s="123" t="n">
        <v>41</v>
      </c>
      <c r="B47" s="39" t="n"/>
      <c r="C47" s="28" t="n"/>
      <c r="D47" s="28" t="n"/>
      <c r="E47" s="28" t="n"/>
      <c r="F47" s="39" t="n"/>
      <c r="G47" s="28" t="n"/>
      <c r="H47" s="40" t="n"/>
      <c r="I47" s="40" t="n"/>
      <c r="J47" s="40">
        <f>IF(AND(H47&lt;&gt;"",I47&lt;&gt;""),H47-I47,IF(H47&lt;&gt;"",H47,""))</f>
        <v/>
      </c>
      <c r="K47" s="28" t="n"/>
      <c r="L47" s="39" t="n"/>
      <c r="M47" s="40" t="n"/>
      <c r="N47" s="40">
        <f>IF(J47&lt;&gt;"",N46+J47,N46)</f>
        <v/>
      </c>
      <c r="O47" s="28" t="n"/>
      <c r="P47" s="28" t="n"/>
    </row>
    <row r="48">
      <c r="A48" s="125" t="n">
        <v>42</v>
      </c>
      <c r="B48" s="41" t="n"/>
      <c r="C48" s="32" t="n"/>
      <c r="D48" s="32" t="n"/>
      <c r="E48" s="32" t="n"/>
      <c r="F48" s="41" t="n"/>
      <c r="G48" s="32" t="n"/>
      <c r="H48" s="42" t="n"/>
      <c r="I48" s="42" t="n"/>
      <c r="J48" s="42">
        <f>IF(AND(H48&lt;&gt;"",I48&lt;&gt;""),H48-I48,IF(H48&lt;&gt;"",H48,""))</f>
        <v/>
      </c>
      <c r="K48" s="32" t="n"/>
      <c r="L48" s="41" t="n"/>
      <c r="M48" s="42" t="n"/>
      <c r="N48" s="42">
        <f>IF(J48&lt;&gt;"",N47+J48,N47)</f>
        <v/>
      </c>
      <c r="O48" s="32" t="n"/>
      <c r="P48" s="32" t="n"/>
    </row>
    <row r="49">
      <c r="A49" s="123" t="n">
        <v>43</v>
      </c>
      <c r="B49" s="39" t="n"/>
      <c r="C49" s="28" t="n"/>
      <c r="D49" s="28" t="n"/>
      <c r="E49" s="28" t="n"/>
      <c r="F49" s="39" t="n"/>
      <c r="G49" s="28" t="n"/>
      <c r="H49" s="40" t="n"/>
      <c r="I49" s="40" t="n"/>
      <c r="J49" s="40">
        <f>IF(AND(H49&lt;&gt;"",I49&lt;&gt;""),H49-I49,IF(H49&lt;&gt;"",H49,""))</f>
        <v/>
      </c>
      <c r="K49" s="28" t="n"/>
      <c r="L49" s="39" t="n"/>
      <c r="M49" s="40" t="n"/>
      <c r="N49" s="40">
        <f>IF(J49&lt;&gt;"",N48+J49,N48)</f>
        <v/>
      </c>
      <c r="O49" s="28" t="n"/>
      <c r="P49" s="28" t="n"/>
    </row>
    <row r="50">
      <c r="A50" s="125" t="n">
        <v>44</v>
      </c>
      <c r="B50" s="41" t="n"/>
      <c r="C50" s="32" t="n"/>
      <c r="D50" s="32" t="n"/>
      <c r="E50" s="32" t="n"/>
      <c r="F50" s="41" t="n"/>
      <c r="G50" s="32" t="n"/>
      <c r="H50" s="42" t="n"/>
      <c r="I50" s="42" t="n"/>
      <c r="J50" s="42">
        <f>IF(AND(H50&lt;&gt;"",I50&lt;&gt;""),H50-I50,IF(H50&lt;&gt;"",H50,""))</f>
        <v/>
      </c>
      <c r="K50" s="32" t="n"/>
      <c r="L50" s="41" t="n"/>
      <c r="M50" s="42" t="n"/>
      <c r="N50" s="42">
        <f>IF(J50&lt;&gt;"",N49+J50,N49)</f>
        <v/>
      </c>
      <c r="O50" s="32" t="n"/>
      <c r="P50" s="32" t="n"/>
    </row>
    <row r="51">
      <c r="A51" s="123" t="n">
        <v>45</v>
      </c>
      <c r="B51" s="39" t="n"/>
      <c r="C51" s="28" t="n"/>
      <c r="D51" s="28" t="n"/>
      <c r="E51" s="28" t="n"/>
      <c r="F51" s="39" t="n"/>
      <c r="G51" s="28" t="n"/>
      <c r="H51" s="40" t="n"/>
      <c r="I51" s="40" t="n"/>
      <c r="J51" s="40">
        <f>IF(AND(H51&lt;&gt;"",I51&lt;&gt;""),H51-I51,IF(H51&lt;&gt;"",H51,""))</f>
        <v/>
      </c>
      <c r="K51" s="28" t="n"/>
      <c r="L51" s="39" t="n"/>
      <c r="M51" s="40" t="n"/>
      <c r="N51" s="40">
        <f>IF(J51&lt;&gt;"",N50+J51,N50)</f>
        <v/>
      </c>
      <c r="O51" s="28" t="n"/>
      <c r="P51" s="28" t="n"/>
    </row>
    <row r="52">
      <c r="A52" s="125" t="n">
        <v>46</v>
      </c>
      <c r="B52" s="41" t="n"/>
      <c r="C52" s="32" t="n"/>
      <c r="D52" s="32" t="n"/>
      <c r="E52" s="32" t="n"/>
      <c r="F52" s="41" t="n"/>
      <c r="G52" s="32" t="n"/>
      <c r="H52" s="42" t="n"/>
      <c r="I52" s="42" t="n"/>
      <c r="J52" s="42">
        <f>IF(AND(H52&lt;&gt;"",I52&lt;&gt;""),H52-I52,IF(H52&lt;&gt;"",H52,""))</f>
        <v/>
      </c>
      <c r="K52" s="32" t="n"/>
      <c r="L52" s="41" t="n"/>
      <c r="M52" s="42" t="n"/>
      <c r="N52" s="42">
        <f>IF(J52&lt;&gt;"",N51+J52,N51)</f>
        <v/>
      </c>
      <c r="O52" s="32" t="n"/>
      <c r="P52" s="32" t="n"/>
    </row>
    <row r="53">
      <c r="A53" s="123" t="n">
        <v>47</v>
      </c>
      <c r="B53" s="39" t="n"/>
      <c r="C53" s="28" t="n"/>
      <c r="D53" s="28" t="n"/>
      <c r="E53" s="28" t="n"/>
      <c r="F53" s="39" t="n"/>
      <c r="G53" s="28" t="n"/>
      <c r="H53" s="40" t="n"/>
      <c r="I53" s="40" t="n"/>
      <c r="J53" s="40">
        <f>IF(AND(H53&lt;&gt;"",I53&lt;&gt;""),H53-I53,IF(H53&lt;&gt;"",H53,""))</f>
        <v/>
      </c>
      <c r="K53" s="28" t="n"/>
      <c r="L53" s="39" t="n"/>
      <c r="M53" s="40" t="n"/>
      <c r="N53" s="40">
        <f>IF(J53&lt;&gt;"",N52+J53,N52)</f>
        <v/>
      </c>
      <c r="O53" s="28" t="n"/>
      <c r="P53" s="28" t="n"/>
    </row>
    <row r="54">
      <c r="A54" s="125" t="n">
        <v>48</v>
      </c>
      <c r="B54" s="41" t="n"/>
      <c r="C54" s="32" t="n"/>
      <c r="D54" s="32" t="n"/>
      <c r="E54" s="32" t="n"/>
      <c r="F54" s="41" t="n"/>
      <c r="G54" s="32" t="n"/>
      <c r="H54" s="42" t="n"/>
      <c r="I54" s="42" t="n"/>
      <c r="J54" s="42">
        <f>IF(AND(H54&lt;&gt;"",I54&lt;&gt;""),H54-I54,IF(H54&lt;&gt;"",H54,""))</f>
        <v/>
      </c>
      <c r="K54" s="32" t="n"/>
      <c r="L54" s="41" t="n"/>
      <c r="M54" s="42" t="n"/>
      <c r="N54" s="42">
        <f>IF(J54&lt;&gt;"",N53+J54,N53)</f>
        <v/>
      </c>
      <c r="O54" s="32" t="n"/>
      <c r="P54" s="32" t="n"/>
    </row>
    <row r="55">
      <c r="A55" s="123" t="n">
        <v>49</v>
      </c>
      <c r="B55" s="39" t="n"/>
      <c r="C55" s="28" t="n"/>
      <c r="D55" s="28" t="n"/>
      <c r="E55" s="28" t="n"/>
      <c r="F55" s="39" t="n"/>
      <c r="G55" s="28" t="n"/>
      <c r="H55" s="40" t="n"/>
      <c r="I55" s="40" t="n"/>
      <c r="J55" s="40">
        <f>IF(AND(H55&lt;&gt;"",I55&lt;&gt;""),H55-I55,IF(H55&lt;&gt;"",H55,""))</f>
        <v/>
      </c>
      <c r="K55" s="28" t="n"/>
      <c r="L55" s="39" t="n"/>
      <c r="M55" s="40" t="n"/>
      <c r="N55" s="40">
        <f>IF(J55&lt;&gt;"",N54+J55,N54)</f>
        <v/>
      </c>
      <c r="O55" s="28" t="n"/>
      <c r="P55" s="28" t="n"/>
    </row>
    <row r="56">
      <c r="A56" s="125" t="n">
        <v>50</v>
      </c>
      <c r="B56" s="41" t="n"/>
      <c r="C56" s="32" t="n"/>
      <c r="D56" s="32" t="n"/>
      <c r="E56" s="32" t="n"/>
      <c r="F56" s="41" t="n"/>
      <c r="G56" s="32" t="n"/>
      <c r="H56" s="42" t="n"/>
      <c r="I56" s="42" t="n"/>
      <c r="J56" s="42">
        <f>IF(AND(H56&lt;&gt;"",I56&lt;&gt;""),H56-I56,IF(H56&lt;&gt;"",H56,""))</f>
        <v/>
      </c>
      <c r="K56" s="32" t="n"/>
      <c r="L56" s="41" t="n"/>
      <c r="M56" s="42" t="n"/>
      <c r="N56" s="42">
        <f>IF(J56&lt;&gt;"",N55+J56,N55)</f>
        <v/>
      </c>
      <c r="O56" s="32" t="n"/>
      <c r="P56" s="32" t="n"/>
    </row>
    <row r="57">
      <c r="A57" s="123" t="n">
        <v>51</v>
      </c>
      <c r="B57" s="39" t="n"/>
      <c r="C57" s="28" t="n"/>
      <c r="D57" s="28" t="n"/>
      <c r="E57" s="28" t="n"/>
      <c r="F57" s="39" t="n"/>
      <c r="G57" s="28" t="n"/>
      <c r="H57" s="40" t="n"/>
      <c r="I57" s="40" t="n"/>
      <c r="J57" s="40">
        <f>IF(AND(H57&lt;&gt;"",I57&lt;&gt;""),H57-I57,IF(H57&lt;&gt;"",H57,""))</f>
        <v/>
      </c>
      <c r="K57" s="28" t="n"/>
      <c r="L57" s="39" t="n"/>
      <c r="M57" s="40" t="n"/>
      <c r="N57" s="40">
        <f>IF(J57&lt;&gt;"",N56+J57,N56)</f>
        <v/>
      </c>
      <c r="O57" s="28" t="n"/>
      <c r="P57" s="28" t="n"/>
    </row>
    <row r="58">
      <c r="A58" s="125" t="n">
        <v>52</v>
      </c>
      <c r="B58" s="41" t="n"/>
      <c r="C58" s="32" t="n"/>
      <c r="D58" s="32" t="n"/>
      <c r="E58" s="32" t="n"/>
      <c r="F58" s="41" t="n"/>
      <c r="G58" s="32" t="n"/>
      <c r="H58" s="42" t="n"/>
      <c r="I58" s="42" t="n"/>
      <c r="J58" s="42">
        <f>IF(AND(H58&lt;&gt;"",I58&lt;&gt;""),H58-I58,IF(H58&lt;&gt;"",H58,""))</f>
        <v/>
      </c>
      <c r="K58" s="32" t="n"/>
      <c r="L58" s="41" t="n"/>
      <c r="M58" s="42" t="n"/>
      <c r="N58" s="42">
        <f>IF(J58&lt;&gt;"",N57+J58,N57)</f>
        <v/>
      </c>
      <c r="O58" s="32" t="n"/>
      <c r="P58" s="32" t="n"/>
    </row>
    <row r="59">
      <c r="A59" s="123" t="n">
        <v>53</v>
      </c>
      <c r="B59" s="39" t="n"/>
      <c r="C59" s="28" t="n"/>
      <c r="D59" s="28" t="n"/>
      <c r="E59" s="28" t="n"/>
      <c r="F59" s="39" t="n"/>
      <c r="G59" s="28" t="n"/>
      <c r="H59" s="40" t="n"/>
      <c r="I59" s="40" t="n"/>
      <c r="J59" s="40">
        <f>IF(AND(H59&lt;&gt;"",I59&lt;&gt;""),H59-I59,IF(H59&lt;&gt;"",H59,""))</f>
        <v/>
      </c>
      <c r="K59" s="28" t="n"/>
      <c r="L59" s="39" t="n"/>
      <c r="M59" s="40" t="n"/>
      <c r="N59" s="40">
        <f>IF(J59&lt;&gt;"",N58+J59,N58)</f>
        <v/>
      </c>
      <c r="O59" s="28" t="n"/>
      <c r="P59" s="28" t="n"/>
    </row>
    <row r="60">
      <c r="A60" s="125" t="n">
        <v>54</v>
      </c>
      <c r="B60" s="41" t="n"/>
      <c r="C60" s="32" t="n"/>
      <c r="D60" s="32" t="n"/>
      <c r="E60" s="32" t="n"/>
      <c r="F60" s="41" t="n"/>
      <c r="G60" s="32" t="n"/>
      <c r="H60" s="42" t="n"/>
      <c r="I60" s="42" t="n"/>
      <c r="J60" s="42">
        <f>IF(AND(H60&lt;&gt;"",I60&lt;&gt;""),H60-I60,IF(H60&lt;&gt;"",H60,""))</f>
        <v/>
      </c>
      <c r="K60" s="32" t="n"/>
      <c r="L60" s="41" t="n"/>
      <c r="M60" s="42" t="n"/>
      <c r="N60" s="42">
        <f>IF(J60&lt;&gt;"",N59+J60,N59)</f>
        <v/>
      </c>
      <c r="O60" s="32" t="n"/>
      <c r="P60" s="32" t="n"/>
    </row>
    <row r="61">
      <c r="A61" s="123" t="n">
        <v>55</v>
      </c>
      <c r="B61" s="39" t="n"/>
      <c r="C61" s="28" t="n"/>
      <c r="D61" s="28" t="n"/>
      <c r="E61" s="28" t="n"/>
      <c r="F61" s="39" t="n"/>
      <c r="G61" s="28" t="n"/>
      <c r="H61" s="40" t="n"/>
      <c r="I61" s="40" t="n"/>
      <c r="J61" s="40">
        <f>IF(AND(H61&lt;&gt;"",I61&lt;&gt;""),H61-I61,IF(H61&lt;&gt;"",H61,""))</f>
        <v/>
      </c>
      <c r="K61" s="28" t="n"/>
      <c r="L61" s="39" t="n"/>
      <c r="M61" s="40" t="n"/>
      <c r="N61" s="40">
        <f>IF(J61&lt;&gt;"",N60+J61,N60)</f>
        <v/>
      </c>
      <c r="O61" s="28" t="n"/>
      <c r="P61" s="28" t="n"/>
    </row>
    <row r="62">
      <c r="A62" s="125" t="n">
        <v>56</v>
      </c>
      <c r="B62" s="41" t="n"/>
      <c r="C62" s="32" t="n"/>
      <c r="D62" s="32" t="n"/>
      <c r="E62" s="32" t="n"/>
      <c r="F62" s="41" t="n"/>
      <c r="G62" s="32" t="n"/>
      <c r="H62" s="42" t="n"/>
      <c r="I62" s="42" t="n"/>
      <c r="J62" s="42">
        <f>IF(AND(H62&lt;&gt;"",I62&lt;&gt;""),H62-I62,IF(H62&lt;&gt;"",H62,""))</f>
        <v/>
      </c>
      <c r="K62" s="32" t="n"/>
      <c r="L62" s="41" t="n"/>
      <c r="M62" s="42" t="n"/>
      <c r="N62" s="42">
        <f>IF(J62&lt;&gt;"",N61+J62,N61)</f>
        <v/>
      </c>
      <c r="O62" s="32" t="n"/>
      <c r="P62" s="32" t="n"/>
    </row>
    <row r="63">
      <c r="A63" s="123" t="n">
        <v>57</v>
      </c>
      <c r="B63" s="39" t="n"/>
      <c r="C63" s="28" t="n"/>
      <c r="D63" s="28" t="n"/>
      <c r="E63" s="28" t="n"/>
      <c r="F63" s="39" t="n"/>
      <c r="G63" s="28" t="n"/>
      <c r="H63" s="40" t="n"/>
      <c r="I63" s="40" t="n"/>
      <c r="J63" s="40">
        <f>IF(AND(H63&lt;&gt;"",I63&lt;&gt;""),H63-I63,IF(H63&lt;&gt;"",H63,""))</f>
        <v/>
      </c>
      <c r="K63" s="28" t="n"/>
      <c r="L63" s="39" t="n"/>
      <c r="M63" s="40" t="n"/>
      <c r="N63" s="40">
        <f>IF(J63&lt;&gt;"",N62+J63,N62)</f>
        <v/>
      </c>
      <c r="O63" s="28" t="n"/>
      <c r="P63" s="28" t="n"/>
    </row>
    <row r="64">
      <c r="A64" s="125" t="n">
        <v>58</v>
      </c>
      <c r="B64" s="41" t="n"/>
      <c r="C64" s="32" t="n"/>
      <c r="D64" s="32" t="n"/>
      <c r="E64" s="32" t="n"/>
      <c r="F64" s="41" t="n"/>
      <c r="G64" s="32" t="n"/>
      <c r="H64" s="42" t="n"/>
      <c r="I64" s="42" t="n"/>
      <c r="J64" s="42">
        <f>IF(AND(H64&lt;&gt;"",I64&lt;&gt;""),H64-I64,IF(H64&lt;&gt;"",H64,""))</f>
        <v/>
      </c>
      <c r="K64" s="32" t="n"/>
      <c r="L64" s="41" t="n"/>
      <c r="M64" s="42" t="n"/>
      <c r="N64" s="42">
        <f>IF(J64&lt;&gt;"",N63+J64,N63)</f>
        <v/>
      </c>
      <c r="O64" s="32" t="n"/>
      <c r="P64" s="32" t="n"/>
    </row>
    <row r="65">
      <c r="A65" s="123" t="n">
        <v>59</v>
      </c>
      <c r="B65" s="39" t="n"/>
      <c r="C65" s="28" t="n"/>
      <c r="D65" s="28" t="n"/>
      <c r="E65" s="28" t="n"/>
      <c r="F65" s="39" t="n"/>
      <c r="G65" s="28" t="n"/>
      <c r="H65" s="40" t="n"/>
      <c r="I65" s="40" t="n"/>
      <c r="J65" s="40">
        <f>IF(AND(H65&lt;&gt;"",I65&lt;&gt;""),H65-I65,IF(H65&lt;&gt;"",H65,""))</f>
        <v/>
      </c>
      <c r="K65" s="28" t="n"/>
      <c r="L65" s="39" t="n"/>
      <c r="M65" s="40" t="n"/>
      <c r="N65" s="40">
        <f>IF(J65&lt;&gt;"",N64+J65,N64)</f>
        <v/>
      </c>
      <c r="O65" s="28" t="n"/>
      <c r="P65" s="28" t="n"/>
    </row>
    <row r="66">
      <c r="A66" s="125" t="n">
        <v>60</v>
      </c>
      <c r="B66" s="41" t="n"/>
      <c r="C66" s="32" t="n"/>
      <c r="D66" s="32" t="n"/>
      <c r="E66" s="32" t="n"/>
      <c r="F66" s="41" t="n"/>
      <c r="G66" s="32" t="n"/>
      <c r="H66" s="42" t="n"/>
      <c r="I66" s="42" t="n"/>
      <c r="J66" s="42">
        <f>IF(AND(H66&lt;&gt;"",I66&lt;&gt;""),H66-I66,IF(H66&lt;&gt;"",H66,""))</f>
        <v/>
      </c>
      <c r="K66" s="32" t="n"/>
      <c r="L66" s="41" t="n"/>
      <c r="M66" s="42" t="n"/>
      <c r="N66" s="42">
        <f>IF(J66&lt;&gt;"",N65+J66,N65)</f>
        <v/>
      </c>
      <c r="O66" s="32" t="n"/>
      <c r="P66" s="32" t="n"/>
    </row>
    <row r="67">
      <c r="A67" s="123" t="n">
        <v>61</v>
      </c>
      <c r="B67" s="39" t="n"/>
      <c r="C67" s="28" t="n"/>
      <c r="D67" s="28" t="n"/>
      <c r="E67" s="28" t="n"/>
      <c r="F67" s="39" t="n"/>
      <c r="G67" s="28" t="n"/>
      <c r="H67" s="40" t="n"/>
      <c r="I67" s="40" t="n"/>
      <c r="J67" s="40">
        <f>IF(AND(H67&lt;&gt;"",I67&lt;&gt;""),H67-I67,IF(H67&lt;&gt;"",H67,""))</f>
        <v/>
      </c>
      <c r="K67" s="28" t="n"/>
      <c r="L67" s="39" t="n"/>
      <c r="M67" s="40" t="n"/>
      <c r="N67" s="40">
        <f>IF(J67&lt;&gt;"",N66+J67,N66)</f>
        <v/>
      </c>
      <c r="O67" s="28" t="n"/>
      <c r="P67" s="28" t="n"/>
    </row>
    <row r="68">
      <c r="A68" s="125" t="n">
        <v>62</v>
      </c>
      <c r="B68" s="41" t="n"/>
      <c r="C68" s="32" t="n"/>
      <c r="D68" s="32" t="n"/>
      <c r="E68" s="32" t="n"/>
      <c r="F68" s="41" t="n"/>
      <c r="G68" s="32" t="n"/>
      <c r="H68" s="42" t="n"/>
      <c r="I68" s="42" t="n"/>
      <c r="J68" s="42">
        <f>IF(AND(H68&lt;&gt;"",I68&lt;&gt;""),H68-I68,IF(H68&lt;&gt;"",H68,""))</f>
        <v/>
      </c>
      <c r="K68" s="32" t="n"/>
      <c r="L68" s="41" t="n"/>
      <c r="M68" s="42" t="n"/>
      <c r="N68" s="42">
        <f>IF(J68&lt;&gt;"",N67+J68,N67)</f>
        <v/>
      </c>
      <c r="O68" s="32" t="n"/>
      <c r="P68" s="32" t="n"/>
    </row>
    <row r="69">
      <c r="A69" s="123" t="n">
        <v>63</v>
      </c>
      <c r="B69" s="39" t="n"/>
      <c r="C69" s="28" t="n"/>
      <c r="D69" s="28" t="n"/>
      <c r="E69" s="28" t="n"/>
      <c r="F69" s="39" t="n"/>
      <c r="G69" s="28" t="n"/>
      <c r="H69" s="40" t="n"/>
      <c r="I69" s="40" t="n"/>
      <c r="J69" s="40">
        <f>IF(AND(H69&lt;&gt;"",I69&lt;&gt;""),H69-I69,IF(H69&lt;&gt;"",H69,""))</f>
        <v/>
      </c>
      <c r="K69" s="28" t="n"/>
      <c r="L69" s="39" t="n"/>
      <c r="M69" s="40" t="n"/>
      <c r="N69" s="40">
        <f>IF(J69&lt;&gt;"",N68+J69,N68)</f>
        <v/>
      </c>
      <c r="O69" s="28" t="n"/>
      <c r="P69" s="28" t="n"/>
    </row>
    <row r="70">
      <c r="A70" s="125" t="n">
        <v>64</v>
      </c>
      <c r="B70" s="41" t="n"/>
      <c r="C70" s="32" t="n"/>
      <c r="D70" s="32" t="n"/>
      <c r="E70" s="32" t="n"/>
      <c r="F70" s="41" t="n"/>
      <c r="G70" s="32" t="n"/>
      <c r="H70" s="42" t="n"/>
      <c r="I70" s="42" t="n"/>
      <c r="J70" s="42">
        <f>IF(AND(H70&lt;&gt;"",I70&lt;&gt;""),H70-I70,IF(H70&lt;&gt;"",H70,""))</f>
        <v/>
      </c>
      <c r="K70" s="32" t="n"/>
      <c r="L70" s="41" t="n"/>
      <c r="M70" s="42" t="n"/>
      <c r="N70" s="42">
        <f>IF(J70&lt;&gt;"",N69+J70,N69)</f>
        <v/>
      </c>
      <c r="O70" s="32" t="n"/>
      <c r="P70" s="32" t="n"/>
    </row>
    <row r="71">
      <c r="A71" s="123" t="n">
        <v>65</v>
      </c>
      <c r="B71" s="39" t="n"/>
      <c r="C71" s="28" t="n"/>
      <c r="D71" s="28" t="n"/>
      <c r="E71" s="28" t="n"/>
      <c r="F71" s="39" t="n"/>
      <c r="G71" s="28" t="n"/>
      <c r="H71" s="40" t="n"/>
      <c r="I71" s="40" t="n"/>
      <c r="J71" s="40">
        <f>IF(AND(H71&lt;&gt;"",I71&lt;&gt;""),H71-I71,IF(H71&lt;&gt;"",H71,""))</f>
        <v/>
      </c>
      <c r="K71" s="28" t="n"/>
      <c r="L71" s="39" t="n"/>
      <c r="M71" s="40" t="n"/>
      <c r="N71" s="40">
        <f>IF(J71&lt;&gt;"",N70+J71,N70)</f>
        <v/>
      </c>
      <c r="O71" s="28" t="n"/>
      <c r="P71" s="28" t="n"/>
    </row>
    <row r="72">
      <c r="A72" s="125" t="n">
        <v>66</v>
      </c>
      <c r="B72" s="41" t="n"/>
      <c r="C72" s="32" t="n"/>
      <c r="D72" s="32" t="n"/>
      <c r="E72" s="32" t="n"/>
      <c r="F72" s="41" t="n"/>
      <c r="G72" s="32" t="n"/>
      <c r="H72" s="42" t="n"/>
      <c r="I72" s="42" t="n"/>
      <c r="J72" s="42">
        <f>IF(AND(H72&lt;&gt;"",I72&lt;&gt;""),H72-I72,IF(H72&lt;&gt;"",H72,""))</f>
        <v/>
      </c>
      <c r="K72" s="32" t="n"/>
      <c r="L72" s="41" t="n"/>
      <c r="M72" s="42" t="n"/>
      <c r="N72" s="42">
        <f>IF(J72&lt;&gt;"",N71+J72,N71)</f>
        <v/>
      </c>
      <c r="O72" s="32" t="n"/>
      <c r="P72" s="32" t="n"/>
    </row>
    <row r="73">
      <c r="A73" s="123" t="n">
        <v>67</v>
      </c>
      <c r="B73" s="39" t="n"/>
      <c r="C73" s="28" t="n"/>
      <c r="D73" s="28" t="n"/>
      <c r="E73" s="28" t="n"/>
      <c r="F73" s="39" t="n"/>
      <c r="G73" s="28" t="n"/>
      <c r="H73" s="40" t="n"/>
      <c r="I73" s="40" t="n"/>
      <c r="J73" s="40">
        <f>IF(AND(H73&lt;&gt;"",I73&lt;&gt;""),H73-I73,IF(H73&lt;&gt;"",H73,""))</f>
        <v/>
      </c>
      <c r="K73" s="28" t="n"/>
      <c r="L73" s="39" t="n"/>
      <c r="M73" s="40" t="n"/>
      <c r="N73" s="40">
        <f>IF(J73&lt;&gt;"",N72+J73,N72)</f>
        <v/>
      </c>
      <c r="O73" s="28" t="n"/>
      <c r="P73" s="28" t="n"/>
    </row>
    <row r="74">
      <c r="A74" s="125" t="n">
        <v>68</v>
      </c>
      <c r="B74" s="41" t="n"/>
      <c r="C74" s="32" t="n"/>
      <c r="D74" s="32" t="n"/>
      <c r="E74" s="32" t="n"/>
      <c r="F74" s="41" t="n"/>
      <c r="G74" s="32" t="n"/>
      <c r="H74" s="42" t="n"/>
      <c r="I74" s="42" t="n"/>
      <c r="J74" s="42">
        <f>IF(AND(H74&lt;&gt;"",I74&lt;&gt;""),H74-I74,IF(H74&lt;&gt;"",H74,""))</f>
        <v/>
      </c>
      <c r="K74" s="32" t="n"/>
      <c r="L74" s="41" t="n"/>
      <c r="M74" s="42" t="n"/>
      <c r="N74" s="42">
        <f>IF(J74&lt;&gt;"",N73+J74,N73)</f>
        <v/>
      </c>
      <c r="O74" s="32" t="n"/>
      <c r="P74" s="32" t="n"/>
    </row>
    <row r="75">
      <c r="A75" s="123" t="n">
        <v>69</v>
      </c>
      <c r="B75" s="39" t="n"/>
      <c r="C75" s="28" t="n"/>
      <c r="D75" s="28" t="n"/>
      <c r="E75" s="28" t="n"/>
      <c r="F75" s="39" t="n"/>
      <c r="G75" s="28" t="n"/>
      <c r="H75" s="40" t="n"/>
      <c r="I75" s="40" t="n"/>
      <c r="J75" s="40">
        <f>IF(AND(H75&lt;&gt;"",I75&lt;&gt;""),H75-I75,IF(H75&lt;&gt;"",H75,""))</f>
        <v/>
      </c>
      <c r="K75" s="28" t="n"/>
      <c r="L75" s="39" t="n"/>
      <c r="M75" s="40" t="n"/>
      <c r="N75" s="40">
        <f>IF(J75&lt;&gt;"",N74+J75,N74)</f>
        <v/>
      </c>
      <c r="O75" s="28" t="n"/>
      <c r="P75" s="28" t="n"/>
    </row>
    <row r="76">
      <c r="A76" s="125" t="n">
        <v>70</v>
      </c>
      <c r="B76" s="41" t="n"/>
      <c r="C76" s="32" t="n"/>
      <c r="D76" s="32" t="n"/>
      <c r="E76" s="32" t="n"/>
      <c r="F76" s="41" t="n"/>
      <c r="G76" s="32" t="n"/>
      <c r="H76" s="42" t="n"/>
      <c r="I76" s="42" t="n"/>
      <c r="J76" s="42">
        <f>IF(AND(H76&lt;&gt;"",I76&lt;&gt;""),H76-I76,IF(H76&lt;&gt;"",H76,""))</f>
        <v/>
      </c>
      <c r="K76" s="32" t="n"/>
      <c r="L76" s="41" t="n"/>
      <c r="M76" s="42" t="n"/>
      <c r="N76" s="42">
        <f>IF(J76&lt;&gt;"",N75+J76,N75)</f>
        <v/>
      </c>
      <c r="O76" s="32" t="n"/>
      <c r="P76" s="32" t="n"/>
    </row>
    <row r="77">
      <c r="A77" s="123" t="n">
        <v>71</v>
      </c>
      <c r="B77" s="39" t="n"/>
      <c r="C77" s="28" t="n"/>
      <c r="D77" s="28" t="n"/>
      <c r="E77" s="28" t="n"/>
      <c r="F77" s="39" t="n"/>
      <c r="G77" s="28" t="n"/>
      <c r="H77" s="40" t="n"/>
      <c r="I77" s="40" t="n"/>
      <c r="J77" s="40">
        <f>IF(AND(H77&lt;&gt;"",I77&lt;&gt;""),H77-I77,IF(H77&lt;&gt;"",H77,""))</f>
        <v/>
      </c>
      <c r="K77" s="28" t="n"/>
      <c r="L77" s="39" t="n"/>
      <c r="M77" s="40" t="n"/>
      <c r="N77" s="40">
        <f>IF(J77&lt;&gt;"",N76+J77,N76)</f>
        <v/>
      </c>
      <c r="O77" s="28" t="n"/>
      <c r="P77" s="28" t="n"/>
    </row>
    <row r="78">
      <c r="A78" s="125" t="n">
        <v>72</v>
      </c>
      <c r="B78" s="41" t="n"/>
      <c r="C78" s="32" t="n"/>
      <c r="D78" s="32" t="n"/>
      <c r="E78" s="32" t="n"/>
      <c r="F78" s="41" t="n"/>
      <c r="G78" s="32" t="n"/>
      <c r="H78" s="42" t="n"/>
      <c r="I78" s="42" t="n"/>
      <c r="J78" s="42">
        <f>IF(AND(H78&lt;&gt;"",I78&lt;&gt;""),H78-I78,IF(H78&lt;&gt;"",H78,""))</f>
        <v/>
      </c>
      <c r="K78" s="32" t="n"/>
      <c r="L78" s="41" t="n"/>
      <c r="M78" s="42" t="n"/>
      <c r="N78" s="42">
        <f>IF(J78&lt;&gt;"",N77+J78,N77)</f>
        <v/>
      </c>
      <c r="O78" s="32" t="n"/>
      <c r="P78" s="32" t="n"/>
    </row>
    <row r="79">
      <c r="A79" s="123" t="n">
        <v>73</v>
      </c>
      <c r="B79" s="39" t="n"/>
      <c r="C79" s="28" t="n"/>
      <c r="D79" s="28" t="n"/>
      <c r="E79" s="28" t="n"/>
      <c r="F79" s="39" t="n"/>
      <c r="G79" s="28" t="n"/>
      <c r="H79" s="40" t="n"/>
      <c r="I79" s="40" t="n"/>
      <c r="J79" s="40">
        <f>IF(AND(H79&lt;&gt;"",I79&lt;&gt;""),H79-I79,IF(H79&lt;&gt;"",H79,""))</f>
        <v/>
      </c>
      <c r="K79" s="28" t="n"/>
      <c r="L79" s="39" t="n"/>
      <c r="M79" s="40" t="n"/>
      <c r="N79" s="40">
        <f>IF(J79&lt;&gt;"",N78+J79,N78)</f>
        <v/>
      </c>
      <c r="O79" s="28" t="n"/>
      <c r="P79" s="28" t="n"/>
    </row>
    <row r="80">
      <c r="A80" s="125" t="n">
        <v>74</v>
      </c>
      <c r="B80" s="41" t="n"/>
      <c r="C80" s="32" t="n"/>
      <c r="D80" s="32" t="n"/>
      <c r="E80" s="32" t="n"/>
      <c r="F80" s="41" t="n"/>
      <c r="G80" s="32" t="n"/>
      <c r="H80" s="42" t="n"/>
      <c r="I80" s="42" t="n"/>
      <c r="J80" s="42">
        <f>IF(AND(H80&lt;&gt;"",I80&lt;&gt;""),H80-I80,IF(H80&lt;&gt;"",H80,""))</f>
        <v/>
      </c>
      <c r="K80" s="32" t="n"/>
      <c r="L80" s="41" t="n"/>
      <c r="M80" s="42" t="n"/>
      <c r="N80" s="42">
        <f>IF(J80&lt;&gt;"",N79+J80,N79)</f>
        <v/>
      </c>
      <c r="O80" s="32" t="n"/>
      <c r="P80" s="32" t="n"/>
    </row>
    <row r="81">
      <c r="A81" s="123" t="n">
        <v>75</v>
      </c>
      <c r="B81" s="39" t="n"/>
      <c r="C81" s="28" t="n"/>
      <c r="D81" s="28" t="n"/>
      <c r="E81" s="28" t="n"/>
      <c r="F81" s="39" t="n"/>
      <c r="G81" s="28" t="n"/>
      <c r="H81" s="40" t="n"/>
      <c r="I81" s="40" t="n"/>
      <c r="J81" s="40">
        <f>IF(AND(H81&lt;&gt;"",I81&lt;&gt;""),H81-I81,IF(H81&lt;&gt;"",H81,""))</f>
        <v/>
      </c>
      <c r="K81" s="28" t="n"/>
      <c r="L81" s="39" t="n"/>
      <c r="M81" s="40" t="n"/>
      <c r="N81" s="40">
        <f>IF(J81&lt;&gt;"",N80+J81,N80)</f>
        <v/>
      </c>
      <c r="O81" s="28" t="n"/>
      <c r="P81" s="28" t="n"/>
    </row>
    <row r="82">
      <c r="A82" s="125" t="n">
        <v>76</v>
      </c>
      <c r="B82" s="41" t="n"/>
      <c r="C82" s="32" t="n"/>
      <c r="D82" s="32" t="n"/>
      <c r="E82" s="32" t="n"/>
      <c r="F82" s="41" t="n"/>
      <c r="G82" s="32" t="n"/>
      <c r="H82" s="42" t="n"/>
      <c r="I82" s="42" t="n"/>
      <c r="J82" s="42">
        <f>IF(AND(H82&lt;&gt;"",I82&lt;&gt;""),H82-I82,IF(H82&lt;&gt;"",H82,""))</f>
        <v/>
      </c>
      <c r="K82" s="32" t="n"/>
      <c r="L82" s="41" t="n"/>
      <c r="M82" s="42" t="n"/>
      <c r="N82" s="42">
        <f>IF(J82&lt;&gt;"",N81+J82,N81)</f>
        <v/>
      </c>
      <c r="O82" s="32" t="n"/>
      <c r="P82" s="32" t="n"/>
    </row>
    <row r="83">
      <c r="A83" s="123" t="n">
        <v>77</v>
      </c>
      <c r="B83" s="39" t="n"/>
      <c r="C83" s="28" t="n"/>
      <c r="D83" s="28" t="n"/>
      <c r="E83" s="28" t="n"/>
      <c r="F83" s="39" t="n"/>
      <c r="G83" s="28" t="n"/>
      <c r="H83" s="40" t="n"/>
      <c r="I83" s="40" t="n"/>
      <c r="J83" s="40">
        <f>IF(AND(H83&lt;&gt;"",I83&lt;&gt;""),H83-I83,IF(H83&lt;&gt;"",H83,""))</f>
        <v/>
      </c>
      <c r="K83" s="28" t="n"/>
      <c r="L83" s="39" t="n"/>
      <c r="M83" s="40" t="n"/>
      <c r="N83" s="40">
        <f>IF(J83&lt;&gt;"",N82+J83,N82)</f>
        <v/>
      </c>
      <c r="O83" s="28" t="n"/>
      <c r="P83" s="28" t="n"/>
    </row>
    <row r="84">
      <c r="A84" s="125" t="n">
        <v>78</v>
      </c>
      <c r="B84" s="41" t="n"/>
      <c r="C84" s="32" t="n"/>
      <c r="D84" s="32" t="n"/>
      <c r="E84" s="32" t="n"/>
      <c r="F84" s="41" t="n"/>
      <c r="G84" s="32" t="n"/>
      <c r="H84" s="42" t="n"/>
      <c r="I84" s="42" t="n"/>
      <c r="J84" s="42">
        <f>IF(AND(H84&lt;&gt;"",I84&lt;&gt;""),H84-I84,IF(H84&lt;&gt;"",H84,""))</f>
        <v/>
      </c>
      <c r="K84" s="32" t="n"/>
      <c r="L84" s="41" t="n"/>
      <c r="M84" s="42" t="n"/>
      <c r="N84" s="42">
        <f>IF(J84&lt;&gt;"",N83+J84,N83)</f>
        <v/>
      </c>
      <c r="O84" s="32" t="n"/>
      <c r="P84" s="32" t="n"/>
    </row>
    <row r="85">
      <c r="A85" s="123" t="n">
        <v>79</v>
      </c>
      <c r="B85" s="39" t="n"/>
      <c r="C85" s="28" t="n"/>
      <c r="D85" s="28" t="n"/>
      <c r="E85" s="28" t="n"/>
      <c r="F85" s="39" t="n"/>
      <c r="G85" s="28" t="n"/>
      <c r="H85" s="40" t="n"/>
      <c r="I85" s="40" t="n"/>
      <c r="J85" s="40">
        <f>IF(AND(H85&lt;&gt;"",I85&lt;&gt;""),H85-I85,IF(H85&lt;&gt;"",H85,""))</f>
        <v/>
      </c>
      <c r="K85" s="28" t="n"/>
      <c r="L85" s="39" t="n"/>
      <c r="M85" s="40" t="n"/>
      <c r="N85" s="40">
        <f>IF(J85&lt;&gt;"",N84+J85,N84)</f>
        <v/>
      </c>
      <c r="O85" s="28" t="n"/>
      <c r="P85" s="28" t="n"/>
    </row>
    <row r="86">
      <c r="A86" s="125" t="n">
        <v>80</v>
      </c>
      <c r="B86" s="41" t="n"/>
      <c r="C86" s="32" t="n"/>
      <c r="D86" s="32" t="n"/>
      <c r="E86" s="32" t="n"/>
      <c r="F86" s="41" t="n"/>
      <c r="G86" s="32" t="n"/>
      <c r="H86" s="42" t="n"/>
      <c r="I86" s="42" t="n"/>
      <c r="J86" s="42">
        <f>IF(AND(H86&lt;&gt;"",I86&lt;&gt;""),H86-I86,IF(H86&lt;&gt;"",H86,""))</f>
        <v/>
      </c>
      <c r="K86" s="32" t="n"/>
      <c r="L86" s="41" t="n"/>
      <c r="M86" s="42" t="n"/>
      <c r="N86" s="42">
        <f>IF(J86&lt;&gt;"",N85+J86,N85)</f>
        <v/>
      </c>
      <c r="O86" s="32" t="n"/>
      <c r="P86" s="32" t="n"/>
    </row>
    <row r="87">
      <c r="A87" s="123" t="n">
        <v>81</v>
      </c>
      <c r="B87" s="39" t="n"/>
      <c r="C87" s="28" t="n"/>
      <c r="D87" s="28" t="n"/>
      <c r="E87" s="28" t="n"/>
      <c r="F87" s="39" t="n"/>
      <c r="G87" s="28" t="n"/>
      <c r="H87" s="40" t="n"/>
      <c r="I87" s="40" t="n"/>
      <c r="J87" s="40">
        <f>IF(AND(H87&lt;&gt;"",I87&lt;&gt;""),H87-I87,IF(H87&lt;&gt;"",H87,""))</f>
        <v/>
      </c>
      <c r="K87" s="28" t="n"/>
      <c r="L87" s="39" t="n"/>
      <c r="M87" s="40" t="n"/>
      <c r="N87" s="40">
        <f>IF(J87&lt;&gt;"",N86+J87,N86)</f>
        <v/>
      </c>
      <c r="O87" s="28" t="n"/>
      <c r="P87" s="28" t="n"/>
    </row>
    <row r="88">
      <c r="A88" s="125" t="n">
        <v>82</v>
      </c>
      <c r="B88" s="41" t="n"/>
      <c r="C88" s="32" t="n"/>
      <c r="D88" s="32" t="n"/>
      <c r="E88" s="32" t="n"/>
      <c r="F88" s="41" t="n"/>
      <c r="G88" s="32" t="n"/>
      <c r="H88" s="42" t="n"/>
      <c r="I88" s="42" t="n"/>
      <c r="J88" s="42">
        <f>IF(AND(H88&lt;&gt;"",I88&lt;&gt;""),H88-I88,IF(H88&lt;&gt;"",H88,""))</f>
        <v/>
      </c>
      <c r="K88" s="32" t="n"/>
      <c r="L88" s="41" t="n"/>
      <c r="M88" s="42" t="n"/>
      <c r="N88" s="42">
        <f>IF(J88&lt;&gt;"",N87+J88,N87)</f>
        <v/>
      </c>
      <c r="O88" s="32" t="n"/>
      <c r="P88" s="32" t="n"/>
    </row>
    <row r="89">
      <c r="A89" s="123" t="n">
        <v>83</v>
      </c>
      <c r="B89" s="39" t="n"/>
      <c r="C89" s="28" t="n"/>
      <c r="D89" s="28" t="n"/>
      <c r="E89" s="28" t="n"/>
      <c r="F89" s="39" t="n"/>
      <c r="G89" s="28" t="n"/>
      <c r="H89" s="40" t="n"/>
      <c r="I89" s="40" t="n"/>
      <c r="J89" s="40">
        <f>IF(AND(H89&lt;&gt;"",I89&lt;&gt;""),H89-I89,IF(H89&lt;&gt;"",H89,""))</f>
        <v/>
      </c>
      <c r="K89" s="28" t="n"/>
      <c r="L89" s="39" t="n"/>
      <c r="M89" s="40" t="n"/>
      <c r="N89" s="40">
        <f>IF(J89&lt;&gt;"",N88+J89,N88)</f>
        <v/>
      </c>
      <c r="O89" s="28" t="n"/>
      <c r="P89" s="28" t="n"/>
    </row>
    <row r="90">
      <c r="A90" s="125" t="n">
        <v>84</v>
      </c>
      <c r="B90" s="41" t="n"/>
      <c r="C90" s="32" t="n"/>
      <c r="D90" s="32" t="n"/>
      <c r="E90" s="32" t="n"/>
      <c r="F90" s="41" t="n"/>
      <c r="G90" s="32" t="n"/>
      <c r="H90" s="42" t="n"/>
      <c r="I90" s="42" t="n"/>
      <c r="J90" s="42">
        <f>IF(AND(H90&lt;&gt;"",I90&lt;&gt;""),H90-I90,IF(H90&lt;&gt;"",H90,""))</f>
        <v/>
      </c>
      <c r="K90" s="32" t="n"/>
      <c r="L90" s="41" t="n"/>
      <c r="M90" s="42" t="n"/>
      <c r="N90" s="42">
        <f>IF(J90&lt;&gt;"",N89+J90,N89)</f>
        <v/>
      </c>
      <c r="O90" s="32" t="n"/>
      <c r="P90" s="32" t="n"/>
    </row>
    <row r="91">
      <c r="A91" s="123" t="n">
        <v>85</v>
      </c>
      <c r="B91" s="39" t="n"/>
      <c r="C91" s="28" t="n"/>
      <c r="D91" s="28" t="n"/>
      <c r="E91" s="28" t="n"/>
      <c r="F91" s="39" t="n"/>
      <c r="G91" s="28" t="n"/>
      <c r="H91" s="40" t="n"/>
      <c r="I91" s="40" t="n"/>
      <c r="J91" s="40">
        <f>IF(AND(H91&lt;&gt;"",I91&lt;&gt;""),H91-I91,IF(H91&lt;&gt;"",H91,""))</f>
        <v/>
      </c>
      <c r="K91" s="28" t="n"/>
      <c r="L91" s="39" t="n"/>
      <c r="M91" s="40" t="n"/>
      <c r="N91" s="40">
        <f>IF(J91&lt;&gt;"",N90+J91,N90)</f>
        <v/>
      </c>
      <c r="O91" s="28" t="n"/>
      <c r="P91" s="28" t="n"/>
    </row>
    <row r="92">
      <c r="A92" s="125" t="n">
        <v>86</v>
      </c>
      <c r="B92" s="41" t="n"/>
      <c r="C92" s="32" t="n"/>
      <c r="D92" s="32" t="n"/>
      <c r="E92" s="32" t="n"/>
      <c r="F92" s="41" t="n"/>
      <c r="G92" s="32" t="n"/>
      <c r="H92" s="42" t="n"/>
      <c r="I92" s="42" t="n"/>
      <c r="J92" s="42">
        <f>IF(AND(H92&lt;&gt;"",I92&lt;&gt;""),H92-I92,IF(H92&lt;&gt;"",H92,""))</f>
        <v/>
      </c>
      <c r="K92" s="32" t="n"/>
      <c r="L92" s="41" t="n"/>
      <c r="M92" s="42" t="n"/>
      <c r="N92" s="42">
        <f>IF(J92&lt;&gt;"",N91+J92,N91)</f>
        <v/>
      </c>
      <c r="O92" s="32" t="n"/>
      <c r="P92" s="32" t="n"/>
    </row>
    <row r="93">
      <c r="A93" s="123" t="n">
        <v>87</v>
      </c>
      <c r="B93" s="39" t="n"/>
      <c r="C93" s="28" t="n"/>
      <c r="D93" s="28" t="n"/>
      <c r="E93" s="28" t="n"/>
      <c r="F93" s="39" t="n"/>
      <c r="G93" s="28" t="n"/>
      <c r="H93" s="40" t="n"/>
      <c r="I93" s="40" t="n"/>
      <c r="J93" s="40">
        <f>IF(AND(H93&lt;&gt;"",I93&lt;&gt;""),H93-I93,IF(H93&lt;&gt;"",H93,""))</f>
        <v/>
      </c>
      <c r="K93" s="28" t="n"/>
      <c r="L93" s="39" t="n"/>
      <c r="M93" s="40" t="n"/>
      <c r="N93" s="40">
        <f>IF(J93&lt;&gt;"",N92+J93,N92)</f>
        <v/>
      </c>
      <c r="O93" s="28" t="n"/>
      <c r="P93" s="28" t="n"/>
    </row>
    <row r="94">
      <c r="A94" s="125" t="n">
        <v>88</v>
      </c>
      <c r="B94" s="41" t="n"/>
      <c r="C94" s="32" t="n"/>
      <c r="D94" s="32" t="n"/>
      <c r="E94" s="32" t="n"/>
      <c r="F94" s="41" t="n"/>
      <c r="G94" s="32" t="n"/>
      <c r="H94" s="42" t="n"/>
      <c r="I94" s="42" t="n"/>
      <c r="J94" s="42">
        <f>IF(AND(H94&lt;&gt;"",I94&lt;&gt;""),H94-I94,IF(H94&lt;&gt;"",H94,""))</f>
        <v/>
      </c>
      <c r="K94" s="32" t="n"/>
      <c r="L94" s="41" t="n"/>
      <c r="M94" s="42" t="n"/>
      <c r="N94" s="42">
        <f>IF(J94&lt;&gt;"",N93+J94,N93)</f>
        <v/>
      </c>
      <c r="O94" s="32" t="n"/>
      <c r="P94" s="32" t="n"/>
    </row>
    <row r="95">
      <c r="A95" s="123" t="n">
        <v>89</v>
      </c>
      <c r="B95" s="39" t="n"/>
      <c r="C95" s="28" t="n"/>
      <c r="D95" s="28" t="n"/>
      <c r="E95" s="28" t="n"/>
      <c r="F95" s="39" t="n"/>
      <c r="G95" s="28" t="n"/>
      <c r="H95" s="40" t="n"/>
      <c r="I95" s="40" t="n"/>
      <c r="J95" s="40">
        <f>IF(AND(H95&lt;&gt;"",I95&lt;&gt;""),H95-I95,IF(H95&lt;&gt;"",H95,""))</f>
        <v/>
      </c>
      <c r="K95" s="28" t="n"/>
      <c r="L95" s="39" t="n"/>
      <c r="M95" s="40" t="n"/>
      <c r="N95" s="40">
        <f>IF(J95&lt;&gt;"",N94+J95,N94)</f>
        <v/>
      </c>
      <c r="O95" s="28" t="n"/>
      <c r="P95" s="28" t="n"/>
    </row>
    <row r="96">
      <c r="A96" s="125" t="n">
        <v>90</v>
      </c>
      <c r="B96" s="41" t="n"/>
      <c r="C96" s="32" t="n"/>
      <c r="D96" s="32" t="n"/>
      <c r="E96" s="32" t="n"/>
      <c r="F96" s="41" t="n"/>
      <c r="G96" s="32" t="n"/>
      <c r="H96" s="42" t="n"/>
      <c r="I96" s="42" t="n"/>
      <c r="J96" s="42">
        <f>IF(AND(H96&lt;&gt;"",I96&lt;&gt;""),H96-I96,IF(H96&lt;&gt;"",H96,""))</f>
        <v/>
      </c>
      <c r="K96" s="32" t="n"/>
      <c r="L96" s="41" t="n"/>
      <c r="M96" s="42" t="n"/>
      <c r="N96" s="42">
        <f>IF(J96&lt;&gt;"",N95+J96,N95)</f>
        <v/>
      </c>
      <c r="O96" s="32" t="n"/>
      <c r="P96" s="32" t="n"/>
    </row>
    <row r="97">
      <c r="A97" s="123" t="n">
        <v>91</v>
      </c>
      <c r="B97" s="39" t="n"/>
      <c r="C97" s="28" t="n"/>
      <c r="D97" s="28" t="n"/>
      <c r="E97" s="28" t="n"/>
      <c r="F97" s="39" t="n"/>
      <c r="G97" s="28" t="n"/>
      <c r="H97" s="40" t="n"/>
      <c r="I97" s="40" t="n"/>
      <c r="J97" s="40">
        <f>IF(AND(H97&lt;&gt;"",I97&lt;&gt;""),H97-I97,IF(H97&lt;&gt;"",H97,""))</f>
        <v/>
      </c>
      <c r="K97" s="28" t="n"/>
      <c r="L97" s="39" t="n"/>
      <c r="M97" s="40" t="n"/>
      <c r="N97" s="40">
        <f>IF(J97&lt;&gt;"",N96+J97,N96)</f>
        <v/>
      </c>
      <c r="O97" s="28" t="n"/>
      <c r="P97" s="28" t="n"/>
    </row>
    <row r="98">
      <c r="A98" s="125" t="n">
        <v>92</v>
      </c>
      <c r="B98" s="41" t="n"/>
      <c r="C98" s="32" t="n"/>
      <c r="D98" s="32" t="n"/>
      <c r="E98" s="32" t="n"/>
      <c r="F98" s="41" t="n"/>
      <c r="G98" s="32" t="n"/>
      <c r="H98" s="42" t="n"/>
      <c r="I98" s="42" t="n"/>
      <c r="J98" s="42">
        <f>IF(AND(H98&lt;&gt;"",I98&lt;&gt;""),H98-I98,IF(H98&lt;&gt;"",H98,""))</f>
        <v/>
      </c>
      <c r="K98" s="32" t="n"/>
      <c r="L98" s="41" t="n"/>
      <c r="M98" s="42" t="n"/>
      <c r="N98" s="42">
        <f>IF(J98&lt;&gt;"",N97+J98,N97)</f>
        <v/>
      </c>
      <c r="O98" s="32" t="n"/>
      <c r="P98" s="32" t="n"/>
    </row>
    <row r="99">
      <c r="A99" s="123" t="n">
        <v>93</v>
      </c>
      <c r="B99" s="39" t="n"/>
      <c r="C99" s="28" t="n"/>
      <c r="D99" s="28" t="n"/>
      <c r="E99" s="28" t="n"/>
      <c r="F99" s="39" t="n"/>
      <c r="G99" s="28" t="n"/>
      <c r="H99" s="40" t="n"/>
      <c r="I99" s="40" t="n"/>
      <c r="J99" s="40">
        <f>IF(AND(H99&lt;&gt;"",I99&lt;&gt;""),H99-I99,IF(H99&lt;&gt;"",H99,""))</f>
        <v/>
      </c>
      <c r="K99" s="28" t="n"/>
      <c r="L99" s="39" t="n"/>
      <c r="M99" s="40" t="n"/>
      <c r="N99" s="40">
        <f>IF(J99&lt;&gt;"",N98+J99,N98)</f>
        <v/>
      </c>
      <c r="O99" s="28" t="n"/>
      <c r="P99" s="28" t="n"/>
    </row>
    <row r="100">
      <c r="A100" s="125" t="n">
        <v>94</v>
      </c>
      <c r="B100" s="41" t="n"/>
      <c r="C100" s="32" t="n"/>
      <c r="D100" s="32" t="n"/>
      <c r="E100" s="32" t="n"/>
      <c r="F100" s="41" t="n"/>
      <c r="G100" s="32" t="n"/>
      <c r="H100" s="42" t="n"/>
      <c r="I100" s="42" t="n"/>
      <c r="J100" s="42">
        <f>IF(AND(H100&lt;&gt;"",I100&lt;&gt;""),H100-I100,IF(H100&lt;&gt;"",H100,""))</f>
        <v/>
      </c>
      <c r="K100" s="32" t="n"/>
      <c r="L100" s="41" t="n"/>
      <c r="M100" s="42" t="n"/>
      <c r="N100" s="42">
        <f>IF(J100&lt;&gt;"",N99+J100,N99)</f>
        <v/>
      </c>
      <c r="O100" s="32" t="n"/>
      <c r="P100" s="32" t="n"/>
    </row>
    <row r="101">
      <c r="A101" s="123" t="n">
        <v>95</v>
      </c>
      <c r="B101" s="39" t="n"/>
      <c r="C101" s="28" t="n"/>
      <c r="D101" s="28" t="n"/>
      <c r="E101" s="28" t="n"/>
      <c r="F101" s="39" t="n"/>
      <c r="G101" s="28" t="n"/>
      <c r="H101" s="40" t="n"/>
      <c r="I101" s="40" t="n"/>
      <c r="J101" s="40">
        <f>IF(AND(H101&lt;&gt;"",I101&lt;&gt;""),H101-I101,IF(H101&lt;&gt;"",H101,""))</f>
        <v/>
      </c>
      <c r="K101" s="28" t="n"/>
      <c r="L101" s="39" t="n"/>
      <c r="M101" s="40" t="n"/>
      <c r="N101" s="40">
        <f>IF(J101&lt;&gt;"",N100+J101,N100)</f>
        <v/>
      </c>
      <c r="O101" s="28" t="n"/>
      <c r="P101" s="28" t="n"/>
    </row>
    <row r="102">
      <c r="A102" s="125" t="n">
        <v>96</v>
      </c>
      <c r="B102" s="41" t="n"/>
      <c r="C102" s="32" t="n"/>
      <c r="D102" s="32" t="n"/>
      <c r="E102" s="32" t="n"/>
      <c r="F102" s="41" t="n"/>
      <c r="G102" s="32" t="n"/>
      <c r="H102" s="42" t="n"/>
      <c r="I102" s="42" t="n"/>
      <c r="J102" s="42">
        <f>IF(AND(H102&lt;&gt;"",I102&lt;&gt;""),H102-I102,IF(H102&lt;&gt;"",H102,""))</f>
        <v/>
      </c>
      <c r="K102" s="32" t="n"/>
      <c r="L102" s="41" t="n"/>
      <c r="M102" s="42" t="n"/>
      <c r="N102" s="42">
        <f>IF(J102&lt;&gt;"",N101+J102,N101)</f>
        <v/>
      </c>
      <c r="O102" s="32" t="n"/>
      <c r="P102" s="32" t="n"/>
    </row>
    <row r="103">
      <c r="A103" s="123" t="n">
        <v>97</v>
      </c>
      <c r="B103" s="39" t="n"/>
      <c r="C103" s="28" t="n"/>
      <c r="D103" s="28" t="n"/>
      <c r="E103" s="28" t="n"/>
      <c r="F103" s="39" t="n"/>
      <c r="G103" s="28" t="n"/>
      <c r="H103" s="40" t="n"/>
      <c r="I103" s="40" t="n"/>
      <c r="J103" s="40">
        <f>IF(AND(H103&lt;&gt;"",I103&lt;&gt;""),H103-I103,IF(H103&lt;&gt;"",H103,""))</f>
        <v/>
      </c>
      <c r="K103" s="28" t="n"/>
      <c r="L103" s="39" t="n"/>
      <c r="M103" s="40" t="n"/>
      <c r="N103" s="40">
        <f>IF(J103&lt;&gt;"",N102+J103,N102)</f>
        <v/>
      </c>
      <c r="O103" s="28" t="n"/>
      <c r="P103" s="28" t="n"/>
    </row>
    <row r="104">
      <c r="A104" s="125" t="n">
        <v>98</v>
      </c>
      <c r="B104" s="41" t="n"/>
      <c r="C104" s="32" t="n"/>
      <c r="D104" s="32" t="n"/>
      <c r="E104" s="32" t="n"/>
      <c r="F104" s="41" t="n"/>
      <c r="G104" s="32" t="n"/>
      <c r="H104" s="42" t="n"/>
      <c r="I104" s="42" t="n"/>
      <c r="J104" s="42">
        <f>IF(AND(H104&lt;&gt;"",I104&lt;&gt;""),H104-I104,IF(H104&lt;&gt;"",H104,""))</f>
        <v/>
      </c>
      <c r="K104" s="32" t="n"/>
      <c r="L104" s="41" t="n"/>
      <c r="M104" s="42" t="n"/>
      <c r="N104" s="42">
        <f>IF(J104&lt;&gt;"",N103+J104,N103)</f>
        <v/>
      </c>
      <c r="O104" s="32" t="n"/>
      <c r="P104" s="32" t="n"/>
    </row>
    <row r="105">
      <c r="A105" s="123" t="n">
        <v>99</v>
      </c>
      <c r="B105" s="39" t="n"/>
      <c r="C105" s="28" t="n"/>
      <c r="D105" s="28" t="n"/>
      <c r="E105" s="28" t="n"/>
      <c r="F105" s="39" t="n"/>
      <c r="G105" s="28" t="n"/>
      <c r="H105" s="40" t="n"/>
      <c r="I105" s="40" t="n"/>
      <c r="J105" s="40">
        <f>IF(AND(H105&lt;&gt;"",I105&lt;&gt;""),H105-I105,IF(H105&lt;&gt;"",H105,""))</f>
        <v/>
      </c>
      <c r="K105" s="28" t="n"/>
      <c r="L105" s="39" t="n"/>
      <c r="M105" s="40" t="n"/>
      <c r="N105" s="40">
        <f>IF(J105&lt;&gt;"",N104+J105,N104)</f>
        <v/>
      </c>
      <c r="O105" s="28" t="n"/>
      <c r="P105" s="28" t="n"/>
    </row>
    <row r="106">
      <c r="A106" s="125" t="n">
        <v>100</v>
      </c>
      <c r="B106" s="41" t="n"/>
      <c r="C106" s="32" t="n"/>
      <c r="D106" s="32" t="n"/>
      <c r="E106" s="32" t="n"/>
      <c r="F106" s="41" t="n"/>
      <c r="G106" s="32" t="n"/>
      <c r="H106" s="42" t="n"/>
      <c r="I106" s="42" t="n"/>
      <c r="J106" s="42">
        <f>IF(AND(H106&lt;&gt;"",I106&lt;&gt;""),H106-I106,IF(H106&lt;&gt;"",H106,""))</f>
        <v/>
      </c>
      <c r="K106" s="32" t="n"/>
      <c r="L106" s="41" t="n"/>
      <c r="M106" s="42" t="n"/>
      <c r="N106" s="42">
        <f>IF(J106&lt;&gt;"",N105+J106,N105)</f>
        <v/>
      </c>
      <c r="O106" s="32" t="n"/>
      <c r="P106" s="32" t="n"/>
    </row>
    <row r="107">
      <c r="A107" s="123" t="n">
        <v>101</v>
      </c>
      <c r="B107" s="39" t="n"/>
      <c r="C107" s="28" t="n"/>
      <c r="D107" s="28" t="n"/>
      <c r="E107" s="28" t="n"/>
      <c r="F107" s="39" t="n"/>
      <c r="G107" s="28" t="n"/>
      <c r="H107" s="40" t="n"/>
      <c r="I107" s="40" t="n"/>
      <c r="J107" s="40">
        <f>IF(AND(H107&lt;&gt;"",I107&lt;&gt;""),H107-I107,IF(H107&lt;&gt;"",H107,""))</f>
        <v/>
      </c>
      <c r="K107" s="28" t="n"/>
      <c r="L107" s="39" t="n"/>
      <c r="M107" s="40" t="n"/>
      <c r="N107" s="40">
        <f>IF(J107&lt;&gt;"",N106+J107,N106)</f>
        <v/>
      </c>
      <c r="O107" s="28" t="n"/>
      <c r="P107" s="28" t="n"/>
    </row>
    <row r="108">
      <c r="A108" s="125" t="n">
        <v>102</v>
      </c>
      <c r="B108" s="41" t="n"/>
      <c r="C108" s="32" t="n"/>
      <c r="D108" s="32" t="n"/>
      <c r="E108" s="32" t="n"/>
      <c r="F108" s="41" t="n"/>
      <c r="G108" s="32" t="n"/>
      <c r="H108" s="42" t="n"/>
      <c r="I108" s="42" t="n"/>
      <c r="J108" s="42">
        <f>IF(AND(H108&lt;&gt;"",I108&lt;&gt;""),H108-I108,IF(H108&lt;&gt;"",H108,""))</f>
        <v/>
      </c>
      <c r="K108" s="32" t="n"/>
      <c r="L108" s="41" t="n"/>
      <c r="M108" s="42" t="n"/>
      <c r="N108" s="42">
        <f>IF(J108&lt;&gt;"",N107+J108,N107)</f>
        <v/>
      </c>
      <c r="O108" s="32" t="n"/>
      <c r="P108" s="32" t="n"/>
    </row>
    <row r="109">
      <c r="A109" s="123" t="n">
        <v>103</v>
      </c>
      <c r="B109" s="39" t="n"/>
      <c r="C109" s="28" t="n"/>
      <c r="D109" s="28" t="n"/>
      <c r="E109" s="28" t="n"/>
      <c r="F109" s="39" t="n"/>
      <c r="G109" s="28" t="n"/>
      <c r="H109" s="40" t="n"/>
      <c r="I109" s="40" t="n"/>
      <c r="J109" s="40">
        <f>IF(AND(H109&lt;&gt;"",I109&lt;&gt;""),H109-I109,IF(H109&lt;&gt;"",H109,""))</f>
        <v/>
      </c>
      <c r="K109" s="28" t="n"/>
      <c r="L109" s="39" t="n"/>
      <c r="M109" s="40" t="n"/>
      <c r="N109" s="40">
        <f>IF(J109&lt;&gt;"",N108+J109,N108)</f>
        <v/>
      </c>
      <c r="O109" s="28" t="n"/>
      <c r="P109" s="28" t="n"/>
    </row>
    <row r="110">
      <c r="A110" s="125" t="n">
        <v>104</v>
      </c>
      <c r="B110" s="41" t="n"/>
      <c r="C110" s="32" t="n"/>
      <c r="D110" s="32" t="n"/>
      <c r="E110" s="32" t="n"/>
      <c r="F110" s="41" t="n"/>
      <c r="G110" s="32" t="n"/>
      <c r="H110" s="42" t="n"/>
      <c r="I110" s="42" t="n"/>
      <c r="J110" s="42">
        <f>IF(AND(H110&lt;&gt;"",I110&lt;&gt;""),H110-I110,IF(H110&lt;&gt;"",H110,""))</f>
        <v/>
      </c>
      <c r="K110" s="32" t="n"/>
      <c r="L110" s="41" t="n"/>
      <c r="M110" s="42" t="n"/>
      <c r="N110" s="42">
        <f>IF(J110&lt;&gt;"",N109+J110,N109)</f>
        <v/>
      </c>
      <c r="O110" s="32" t="n"/>
      <c r="P110" s="32" t="n"/>
    </row>
    <row r="111">
      <c r="A111" s="123" t="n">
        <v>105</v>
      </c>
      <c r="B111" s="39" t="n"/>
      <c r="C111" s="28" t="n"/>
      <c r="D111" s="28" t="n"/>
      <c r="E111" s="28" t="n"/>
      <c r="F111" s="39" t="n"/>
      <c r="G111" s="28" t="n"/>
      <c r="H111" s="40" t="n"/>
      <c r="I111" s="40" t="n"/>
      <c r="J111" s="40">
        <f>IF(AND(H111&lt;&gt;"",I111&lt;&gt;""),H111-I111,IF(H111&lt;&gt;"",H111,""))</f>
        <v/>
      </c>
      <c r="K111" s="28" t="n"/>
      <c r="L111" s="39" t="n"/>
      <c r="M111" s="40" t="n"/>
      <c r="N111" s="40">
        <f>IF(J111&lt;&gt;"",N110+J111,N110)</f>
        <v/>
      </c>
      <c r="O111" s="28" t="n"/>
      <c r="P111" s="28" t="n"/>
    </row>
    <row r="112">
      <c r="A112" s="125" t="n">
        <v>106</v>
      </c>
      <c r="B112" s="41" t="n"/>
      <c r="C112" s="32" t="n"/>
      <c r="D112" s="32" t="n"/>
      <c r="E112" s="32" t="n"/>
      <c r="F112" s="41" t="n"/>
      <c r="G112" s="32" t="n"/>
      <c r="H112" s="42" t="n"/>
      <c r="I112" s="42" t="n"/>
      <c r="J112" s="42">
        <f>IF(AND(H112&lt;&gt;"",I112&lt;&gt;""),H112-I112,IF(H112&lt;&gt;"",H112,""))</f>
        <v/>
      </c>
      <c r="K112" s="32" t="n"/>
      <c r="L112" s="41" t="n"/>
      <c r="M112" s="42" t="n"/>
      <c r="N112" s="42">
        <f>IF(J112&lt;&gt;"",N111+J112,N111)</f>
        <v/>
      </c>
      <c r="O112" s="32" t="n"/>
      <c r="P112" s="32" t="n"/>
    </row>
    <row r="113">
      <c r="A113" s="123" t="n">
        <v>107</v>
      </c>
      <c r="B113" s="39" t="n"/>
      <c r="C113" s="28" t="n"/>
      <c r="D113" s="28" t="n"/>
      <c r="E113" s="28" t="n"/>
      <c r="F113" s="39" t="n"/>
      <c r="G113" s="28" t="n"/>
      <c r="H113" s="40" t="n"/>
      <c r="I113" s="40" t="n"/>
      <c r="J113" s="40">
        <f>IF(AND(H113&lt;&gt;"",I113&lt;&gt;""),H113-I113,IF(H113&lt;&gt;"",H113,""))</f>
        <v/>
      </c>
      <c r="K113" s="28" t="n"/>
      <c r="L113" s="39" t="n"/>
      <c r="M113" s="40" t="n"/>
      <c r="N113" s="40">
        <f>IF(J113&lt;&gt;"",N112+J113,N112)</f>
        <v/>
      </c>
      <c r="O113" s="28" t="n"/>
      <c r="P113" s="28" t="n"/>
    </row>
    <row r="114">
      <c r="A114" s="125" t="n">
        <v>108</v>
      </c>
      <c r="B114" s="41" t="n"/>
      <c r="C114" s="32" t="n"/>
      <c r="D114" s="32" t="n"/>
      <c r="E114" s="32" t="n"/>
      <c r="F114" s="41" t="n"/>
      <c r="G114" s="32" t="n"/>
      <c r="H114" s="42" t="n"/>
      <c r="I114" s="42" t="n"/>
      <c r="J114" s="42">
        <f>IF(AND(H114&lt;&gt;"",I114&lt;&gt;""),H114-I114,IF(H114&lt;&gt;"",H114,""))</f>
        <v/>
      </c>
      <c r="K114" s="32" t="n"/>
      <c r="L114" s="41" t="n"/>
      <c r="M114" s="42" t="n"/>
      <c r="N114" s="42">
        <f>IF(J114&lt;&gt;"",N113+J114,N113)</f>
        <v/>
      </c>
      <c r="O114" s="32" t="n"/>
      <c r="P114" s="32" t="n"/>
    </row>
    <row r="115">
      <c r="A115" s="123" t="n">
        <v>109</v>
      </c>
      <c r="B115" s="39" t="n"/>
      <c r="C115" s="28" t="n"/>
      <c r="D115" s="28" t="n"/>
      <c r="E115" s="28" t="n"/>
      <c r="F115" s="39" t="n"/>
      <c r="G115" s="28" t="n"/>
      <c r="H115" s="40" t="n"/>
      <c r="I115" s="40" t="n"/>
      <c r="J115" s="40">
        <f>IF(AND(H115&lt;&gt;"",I115&lt;&gt;""),H115-I115,IF(H115&lt;&gt;"",H115,""))</f>
        <v/>
      </c>
      <c r="K115" s="28" t="n"/>
      <c r="L115" s="39" t="n"/>
      <c r="M115" s="40" t="n"/>
      <c r="N115" s="40">
        <f>IF(J115&lt;&gt;"",N114+J115,N114)</f>
        <v/>
      </c>
      <c r="O115" s="28" t="n"/>
      <c r="P115" s="28" t="n"/>
    </row>
    <row r="116">
      <c r="A116" s="125" t="n">
        <v>110</v>
      </c>
      <c r="B116" s="41" t="n"/>
      <c r="C116" s="32" t="n"/>
      <c r="D116" s="32" t="n"/>
      <c r="E116" s="32" t="n"/>
      <c r="F116" s="41" t="n"/>
      <c r="G116" s="32" t="n"/>
      <c r="H116" s="42" t="n"/>
      <c r="I116" s="42" t="n"/>
      <c r="J116" s="42">
        <f>IF(AND(H116&lt;&gt;"",I116&lt;&gt;""),H116-I116,IF(H116&lt;&gt;"",H116,""))</f>
        <v/>
      </c>
      <c r="K116" s="32" t="n"/>
      <c r="L116" s="41" t="n"/>
      <c r="M116" s="42" t="n"/>
      <c r="N116" s="42">
        <f>IF(J116&lt;&gt;"",N115+J116,N115)</f>
        <v/>
      </c>
      <c r="O116" s="32" t="n"/>
      <c r="P116" s="32" t="n"/>
    </row>
    <row r="117">
      <c r="A117" s="123" t="n">
        <v>111</v>
      </c>
      <c r="B117" s="39" t="n"/>
      <c r="C117" s="28" t="n"/>
      <c r="D117" s="28" t="n"/>
      <c r="E117" s="28" t="n"/>
      <c r="F117" s="39" t="n"/>
      <c r="G117" s="28" t="n"/>
      <c r="H117" s="40" t="n"/>
      <c r="I117" s="40" t="n"/>
      <c r="J117" s="40">
        <f>IF(AND(H117&lt;&gt;"",I117&lt;&gt;""),H117-I117,IF(H117&lt;&gt;"",H117,""))</f>
        <v/>
      </c>
      <c r="K117" s="28" t="n"/>
      <c r="L117" s="39" t="n"/>
      <c r="M117" s="40" t="n"/>
      <c r="N117" s="40">
        <f>IF(J117&lt;&gt;"",N116+J117,N116)</f>
        <v/>
      </c>
      <c r="O117" s="28" t="n"/>
      <c r="P117" s="28" t="n"/>
    </row>
    <row r="118">
      <c r="A118" s="125" t="n">
        <v>112</v>
      </c>
      <c r="B118" s="41" t="n"/>
      <c r="C118" s="32" t="n"/>
      <c r="D118" s="32" t="n"/>
      <c r="E118" s="32" t="n"/>
      <c r="F118" s="41" t="n"/>
      <c r="G118" s="32" t="n"/>
      <c r="H118" s="42" t="n"/>
      <c r="I118" s="42" t="n"/>
      <c r="J118" s="42">
        <f>IF(AND(H118&lt;&gt;"",I118&lt;&gt;""),H118-I118,IF(H118&lt;&gt;"",H118,""))</f>
        <v/>
      </c>
      <c r="K118" s="32" t="n"/>
      <c r="L118" s="41" t="n"/>
      <c r="M118" s="42" t="n"/>
      <c r="N118" s="42">
        <f>IF(J118&lt;&gt;"",N117+J118,N117)</f>
        <v/>
      </c>
      <c r="O118" s="32" t="n"/>
      <c r="P118" s="32" t="n"/>
    </row>
    <row r="119">
      <c r="A119" s="123" t="n">
        <v>113</v>
      </c>
      <c r="B119" s="39" t="n"/>
      <c r="C119" s="28" t="n"/>
      <c r="D119" s="28" t="n"/>
      <c r="E119" s="28" t="n"/>
      <c r="F119" s="39" t="n"/>
      <c r="G119" s="28" t="n"/>
      <c r="H119" s="40" t="n"/>
      <c r="I119" s="40" t="n"/>
      <c r="J119" s="40">
        <f>IF(AND(H119&lt;&gt;"",I119&lt;&gt;""),H119-I119,IF(H119&lt;&gt;"",H119,""))</f>
        <v/>
      </c>
      <c r="K119" s="28" t="n"/>
      <c r="L119" s="39" t="n"/>
      <c r="M119" s="40" t="n"/>
      <c r="N119" s="40">
        <f>IF(J119&lt;&gt;"",N118+J119,N118)</f>
        <v/>
      </c>
      <c r="O119" s="28" t="n"/>
      <c r="P119" s="28" t="n"/>
    </row>
    <row r="120">
      <c r="A120" s="125" t="n">
        <v>114</v>
      </c>
      <c r="B120" s="41" t="n"/>
      <c r="C120" s="32" t="n"/>
      <c r="D120" s="32" t="n"/>
      <c r="E120" s="32" t="n"/>
      <c r="F120" s="41" t="n"/>
      <c r="G120" s="32" t="n"/>
      <c r="H120" s="42" t="n"/>
      <c r="I120" s="42" t="n"/>
      <c r="J120" s="42">
        <f>IF(AND(H120&lt;&gt;"",I120&lt;&gt;""),H120-I120,IF(H120&lt;&gt;"",H120,""))</f>
        <v/>
      </c>
      <c r="K120" s="32" t="n"/>
      <c r="L120" s="41" t="n"/>
      <c r="M120" s="42" t="n"/>
      <c r="N120" s="42">
        <f>IF(J120&lt;&gt;"",N119+J120,N119)</f>
        <v/>
      </c>
      <c r="O120" s="32" t="n"/>
      <c r="P120" s="32" t="n"/>
    </row>
    <row r="121">
      <c r="A121" s="123" t="n">
        <v>115</v>
      </c>
      <c r="B121" s="39" t="n"/>
      <c r="C121" s="28" t="n"/>
      <c r="D121" s="28" t="n"/>
      <c r="E121" s="28" t="n"/>
      <c r="F121" s="39" t="n"/>
      <c r="G121" s="28" t="n"/>
      <c r="H121" s="40" t="n"/>
      <c r="I121" s="40" t="n"/>
      <c r="J121" s="40">
        <f>IF(AND(H121&lt;&gt;"",I121&lt;&gt;""),H121-I121,IF(H121&lt;&gt;"",H121,""))</f>
        <v/>
      </c>
      <c r="K121" s="28" t="n"/>
      <c r="L121" s="39" t="n"/>
      <c r="M121" s="40" t="n"/>
      <c r="N121" s="40">
        <f>IF(J121&lt;&gt;"",N120+J121,N120)</f>
        <v/>
      </c>
      <c r="O121" s="28" t="n"/>
      <c r="P121" s="28" t="n"/>
    </row>
    <row r="122">
      <c r="A122" s="125" t="n">
        <v>116</v>
      </c>
      <c r="B122" s="41" t="n"/>
      <c r="C122" s="32" t="n"/>
      <c r="D122" s="32" t="n"/>
      <c r="E122" s="32" t="n"/>
      <c r="F122" s="41" t="n"/>
      <c r="G122" s="32" t="n"/>
      <c r="H122" s="42" t="n"/>
      <c r="I122" s="42" t="n"/>
      <c r="J122" s="42">
        <f>IF(AND(H122&lt;&gt;"",I122&lt;&gt;""),H122-I122,IF(H122&lt;&gt;"",H122,""))</f>
        <v/>
      </c>
      <c r="K122" s="32" t="n"/>
      <c r="L122" s="41" t="n"/>
      <c r="M122" s="42" t="n"/>
      <c r="N122" s="42">
        <f>IF(J122&lt;&gt;"",N121+J122,N121)</f>
        <v/>
      </c>
      <c r="O122" s="32" t="n"/>
      <c r="P122" s="32" t="n"/>
    </row>
    <row r="123">
      <c r="A123" s="123" t="n">
        <v>117</v>
      </c>
      <c r="B123" s="39" t="n"/>
      <c r="C123" s="28" t="n"/>
      <c r="D123" s="28" t="n"/>
      <c r="E123" s="28" t="n"/>
      <c r="F123" s="39" t="n"/>
      <c r="G123" s="28" t="n"/>
      <c r="H123" s="40" t="n"/>
      <c r="I123" s="40" t="n"/>
      <c r="J123" s="40">
        <f>IF(AND(H123&lt;&gt;"",I123&lt;&gt;""),H123-I123,IF(H123&lt;&gt;"",H123,""))</f>
        <v/>
      </c>
      <c r="K123" s="28" t="n"/>
      <c r="L123" s="39" t="n"/>
      <c r="M123" s="40" t="n"/>
      <c r="N123" s="40">
        <f>IF(J123&lt;&gt;"",N122+J123,N122)</f>
        <v/>
      </c>
      <c r="O123" s="28" t="n"/>
      <c r="P123" s="28" t="n"/>
    </row>
    <row r="124">
      <c r="A124" s="125" t="n">
        <v>118</v>
      </c>
      <c r="B124" s="41" t="n"/>
      <c r="C124" s="32" t="n"/>
      <c r="D124" s="32" t="n"/>
      <c r="E124" s="32" t="n"/>
      <c r="F124" s="41" t="n"/>
      <c r="G124" s="32" t="n"/>
      <c r="H124" s="42" t="n"/>
      <c r="I124" s="42" t="n"/>
      <c r="J124" s="42">
        <f>IF(AND(H124&lt;&gt;"",I124&lt;&gt;""),H124-I124,IF(H124&lt;&gt;"",H124,""))</f>
        <v/>
      </c>
      <c r="K124" s="32" t="n"/>
      <c r="L124" s="41" t="n"/>
      <c r="M124" s="42" t="n"/>
      <c r="N124" s="42">
        <f>IF(J124&lt;&gt;"",N123+J124,N123)</f>
        <v/>
      </c>
      <c r="O124" s="32" t="n"/>
      <c r="P124" s="32" t="n"/>
    </row>
    <row r="125">
      <c r="A125" s="123" t="n">
        <v>119</v>
      </c>
      <c r="B125" s="39" t="n"/>
      <c r="C125" s="28" t="n"/>
      <c r="D125" s="28" t="n"/>
      <c r="E125" s="28" t="n"/>
      <c r="F125" s="39" t="n"/>
      <c r="G125" s="28" t="n"/>
      <c r="H125" s="40" t="n"/>
      <c r="I125" s="40" t="n"/>
      <c r="J125" s="40">
        <f>IF(AND(H125&lt;&gt;"",I125&lt;&gt;""),H125-I125,IF(H125&lt;&gt;"",H125,""))</f>
        <v/>
      </c>
      <c r="K125" s="28" t="n"/>
      <c r="L125" s="39" t="n"/>
      <c r="M125" s="40" t="n"/>
      <c r="N125" s="40">
        <f>IF(J125&lt;&gt;"",N124+J125,N124)</f>
        <v/>
      </c>
      <c r="O125" s="28" t="n"/>
      <c r="P125" s="28" t="n"/>
    </row>
    <row r="126">
      <c r="A126" s="125" t="n">
        <v>120</v>
      </c>
      <c r="B126" s="41" t="n"/>
      <c r="C126" s="32" t="n"/>
      <c r="D126" s="32" t="n"/>
      <c r="E126" s="32" t="n"/>
      <c r="F126" s="41" t="n"/>
      <c r="G126" s="32" t="n"/>
      <c r="H126" s="42" t="n"/>
      <c r="I126" s="42" t="n"/>
      <c r="J126" s="42">
        <f>IF(AND(H126&lt;&gt;"",I126&lt;&gt;""),H126-I126,IF(H126&lt;&gt;"",H126,""))</f>
        <v/>
      </c>
      <c r="K126" s="32" t="n"/>
      <c r="L126" s="41" t="n"/>
      <c r="M126" s="42" t="n"/>
      <c r="N126" s="42">
        <f>IF(J126&lt;&gt;"",N125+J126,N125)</f>
        <v/>
      </c>
      <c r="O126" s="32" t="n"/>
      <c r="P126" s="32" t="n"/>
    </row>
    <row r="127">
      <c r="A127" s="123" t="n">
        <v>121</v>
      </c>
      <c r="B127" s="39" t="n"/>
      <c r="C127" s="28" t="n"/>
      <c r="D127" s="28" t="n"/>
      <c r="E127" s="28" t="n"/>
      <c r="F127" s="39" t="n"/>
      <c r="G127" s="28" t="n"/>
      <c r="H127" s="40" t="n"/>
      <c r="I127" s="40" t="n"/>
      <c r="J127" s="40">
        <f>IF(AND(H127&lt;&gt;"",I127&lt;&gt;""),H127-I127,IF(H127&lt;&gt;"",H127,""))</f>
        <v/>
      </c>
      <c r="K127" s="28" t="n"/>
      <c r="L127" s="39" t="n"/>
      <c r="M127" s="40" t="n"/>
      <c r="N127" s="40">
        <f>IF(J127&lt;&gt;"",N126+J127,N126)</f>
        <v/>
      </c>
      <c r="O127" s="28" t="n"/>
      <c r="P127" s="28" t="n"/>
    </row>
    <row r="128">
      <c r="A128" s="125" t="n">
        <v>122</v>
      </c>
      <c r="B128" s="41" t="n"/>
      <c r="C128" s="32" t="n"/>
      <c r="D128" s="32" t="n"/>
      <c r="E128" s="32" t="n"/>
      <c r="F128" s="41" t="n"/>
      <c r="G128" s="32" t="n"/>
      <c r="H128" s="42" t="n"/>
      <c r="I128" s="42" t="n"/>
      <c r="J128" s="42">
        <f>IF(AND(H128&lt;&gt;"",I128&lt;&gt;""),H128-I128,IF(H128&lt;&gt;"",H128,""))</f>
        <v/>
      </c>
      <c r="K128" s="32" t="n"/>
      <c r="L128" s="41" t="n"/>
      <c r="M128" s="42" t="n"/>
      <c r="N128" s="42">
        <f>IF(J128&lt;&gt;"",N127+J128,N127)</f>
        <v/>
      </c>
      <c r="O128" s="32" t="n"/>
      <c r="P128" s="32" t="n"/>
    </row>
    <row r="129">
      <c r="A129" s="123" t="n">
        <v>123</v>
      </c>
      <c r="B129" s="39" t="n"/>
      <c r="C129" s="28" t="n"/>
      <c r="D129" s="28" t="n"/>
      <c r="E129" s="28" t="n"/>
      <c r="F129" s="39" t="n"/>
      <c r="G129" s="28" t="n"/>
      <c r="H129" s="40" t="n"/>
      <c r="I129" s="40" t="n"/>
      <c r="J129" s="40">
        <f>IF(AND(H129&lt;&gt;"",I129&lt;&gt;""),H129-I129,IF(H129&lt;&gt;"",H129,""))</f>
        <v/>
      </c>
      <c r="K129" s="28" t="n"/>
      <c r="L129" s="39" t="n"/>
      <c r="M129" s="40" t="n"/>
      <c r="N129" s="40">
        <f>IF(J129&lt;&gt;"",N128+J129,N128)</f>
        <v/>
      </c>
      <c r="O129" s="28" t="n"/>
      <c r="P129" s="28" t="n"/>
    </row>
    <row r="130">
      <c r="A130" s="125" t="n">
        <v>124</v>
      </c>
      <c r="B130" s="41" t="n"/>
      <c r="C130" s="32" t="n"/>
      <c r="D130" s="32" t="n"/>
      <c r="E130" s="32" t="n"/>
      <c r="F130" s="41" t="n"/>
      <c r="G130" s="32" t="n"/>
      <c r="H130" s="42" t="n"/>
      <c r="I130" s="42" t="n"/>
      <c r="J130" s="42">
        <f>IF(AND(H130&lt;&gt;"",I130&lt;&gt;""),H130-I130,IF(H130&lt;&gt;"",H130,""))</f>
        <v/>
      </c>
      <c r="K130" s="32" t="n"/>
      <c r="L130" s="41" t="n"/>
      <c r="M130" s="42" t="n"/>
      <c r="N130" s="42">
        <f>IF(J130&lt;&gt;"",N129+J130,N129)</f>
        <v/>
      </c>
      <c r="O130" s="32" t="n"/>
      <c r="P130" s="32" t="n"/>
    </row>
    <row r="131">
      <c r="A131" s="123" t="n">
        <v>125</v>
      </c>
      <c r="B131" s="39" t="n"/>
      <c r="C131" s="28" t="n"/>
      <c r="D131" s="28" t="n"/>
      <c r="E131" s="28" t="n"/>
      <c r="F131" s="39" t="n"/>
      <c r="G131" s="28" t="n"/>
      <c r="H131" s="40" t="n"/>
      <c r="I131" s="40" t="n"/>
      <c r="J131" s="40">
        <f>IF(AND(H131&lt;&gt;"",I131&lt;&gt;""),H131-I131,IF(H131&lt;&gt;"",H131,""))</f>
        <v/>
      </c>
      <c r="K131" s="28" t="n"/>
      <c r="L131" s="39" t="n"/>
      <c r="M131" s="40" t="n"/>
      <c r="N131" s="40">
        <f>IF(J131&lt;&gt;"",N130+J131,N130)</f>
        <v/>
      </c>
      <c r="O131" s="28" t="n"/>
      <c r="P131" s="28" t="n"/>
    </row>
    <row r="132">
      <c r="A132" s="125" t="n">
        <v>126</v>
      </c>
      <c r="B132" s="41" t="n"/>
      <c r="C132" s="32" t="n"/>
      <c r="D132" s="32" t="n"/>
      <c r="E132" s="32" t="n"/>
      <c r="F132" s="41" t="n"/>
      <c r="G132" s="32" t="n"/>
      <c r="H132" s="42" t="n"/>
      <c r="I132" s="42" t="n"/>
      <c r="J132" s="42">
        <f>IF(AND(H132&lt;&gt;"",I132&lt;&gt;""),H132-I132,IF(H132&lt;&gt;"",H132,""))</f>
        <v/>
      </c>
      <c r="K132" s="32" t="n"/>
      <c r="L132" s="41" t="n"/>
      <c r="M132" s="42" t="n"/>
      <c r="N132" s="42">
        <f>IF(J132&lt;&gt;"",N131+J132,N131)</f>
        <v/>
      </c>
      <c r="O132" s="32" t="n"/>
      <c r="P132" s="32" t="n"/>
    </row>
    <row r="133">
      <c r="A133" s="123" t="n">
        <v>127</v>
      </c>
      <c r="B133" s="39" t="n"/>
      <c r="C133" s="28" t="n"/>
      <c r="D133" s="28" t="n"/>
      <c r="E133" s="28" t="n"/>
      <c r="F133" s="39" t="n"/>
      <c r="G133" s="28" t="n"/>
      <c r="H133" s="40" t="n"/>
      <c r="I133" s="40" t="n"/>
      <c r="J133" s="40">
        <f>IF(AND(H133&lt;&gt;"",I133&lt;&gt;""),H133-I133,IF(H133&lt;&gt;"",H133,""))</f>
        <v/>
      </c>
      <c r="K133" s="28" t="n"/>
      <c r="L133" s="39" t="n"/>
      <c r="M133" s="40" t="n"/>
      <c r="N133" s="40">
        <f>IF(J133&lt;&gt;"",N132+J133,N132)</f>
        <v/>
      </c>
      <c r="O133" s="28" t="n"/>
      <c r="P133" s="28" t="n"/>
    </row>
    <row r="134">
      <c r="A134" s="125" t="n">
        <v>128</v>
      </c>
      <c r="B134" s="41" t="n"/>
      <c r="C134" s="32" t="n"/>
      <c r="D134" s="32" t="n"/>
      <c r="E134" s="32" t="n"/>
      <c r="F134" s="41" t="n"/>
      <c r="G134" s="32" t="n"/>
      <c r="H134" s="42" t="n"/>
      <c r="I134" s="42" t="n"/>
      <c r="J134" s="42">
        <f>IF(AND(H134&lt;&gt;"",I134&lt;&gt;""),H134-I134,IF(H134&lt;&gt;"",H134,""))</f>
        <v/>
      </c>
      <c r="K134" s="32" t="n"/>
      <c r="L134" s="41" t="n"/>
      <c r="M134" s="42" t="n"/>
      <c r="N134" s="42">
        <f>IF(J134&lt;&gt;"",N133+J134,N133)</f>
        <v/>
      </c>
      <c r="O134" s="32" t="n"/>
      <c r="P134" s="32" t="n"/>
    </row>
    <row r="135">
      <c r="A135" s="123" t="n">
        <v>129</v>
      </c>
      <c r="B135" s="39" t="n"/>
      <c r="C135" s="28" t="n"/>
      <c r="D135" s="28" t="n"/>
      <c r="E135" s="28" t="n"/>
      <c r="F135" s="39" t="n"/>
      <c r="G135" s="28" t="n"/>
      <c r="H135" s="40" t="n"/>
      <c r="I135" s="40" t="n"/>
      <c r="J135" s="40">
        <f>IF(AND(H135&lt;&gt;"",I135&lt;&gt;""),H135-I135,IF(H135&lt;&gt;"",H135,""))</f>
        <v/>
      </c>
      <c r="K135" s="28" t="n"/>
      <c r="L135" s="39" t="n"/>
      <c r="M135" s="40" t="n"/>
      <c r="N135" s="40">
        <f>IF(J135&lt;&gt;"",N134+J135,N134)</f>
        <v/>
      </c>
      <c r="O135" s="28" t="n"/>
      <c r="P135" s="28" t="n"/>
    </row>
    <row r="136">
      <c r="A136" s="125" t="n">
        <v>130</v>
      </c>
      <c r="B136" s="41" t="n"/>
      <c r="C136" s="32" t="n"/>
      <c r="D136" s="32" t="n"/>
      <c r="E136" s="32" t="n"/>
      <c r="F136" s="41" t="n"/>
      <c r="G136" s="32" t="n"/>
      <c r="H136" s="42" t="n"/>
      <c r="I136" s="42" t="n"/>
      <c r="J136" s="42">
        <f>IF(AND(H136&lt;&gt;"",I136&lt;&gt;""),H136-I136,IF(H136&lt;&gt;"",H136,""))</f>
        <v/>
      </c>
      <c r="K136" s="32" t="n"/>
      <c r="L136" s="41" t="n"/>
      <c r="M136" s="42" t="n"/>
      <c r="N136" s="42">
        <f>IF(J136&lt;&gt;"",N135+J136,N135)</f>
        <v/>
      </c>
      <c r="O136" s="32" t="n"/>
      <c r="P136" s="32" t="n"/>
    </row>
    <row r="137">
      <c r="A137" s="123" t="n">
        <v>131</v>
      </c>
      <c r="B137" s="39" t="n"/>
      <c r="C137" s="28" t="n"/>
      <c r="D137" s="28" t="n"/>
      <c r="E137" s="28" t="n"/>
      <c r="F137" s="39" t="n"/>
      <c r="G137" s="28" t="n"/>
      <c r="H137" s="40" t="n"/>
      <c r="I137" s="40" t="n"/>
      <c r="J137" s="40">
        <f>IF(AND(H137&lt;&gt;"",I137&lt;&gt;""),H137-I137,IF(H137&lt;&gt;"",H137,""))</f>
        <v/>
      </c>
      <c r="K137" s="28" t="n"/>
      <c r="L137" s="39" t="n"/>
      <c r="M137" s="40" t="n"/>
      <c r="N137" s="40">
        <f>IF(J137&lt;&gt;"",N136+J137,N136)</f>
        <v/>
      </c>
      <c r="O137" s="28" t="n"/>
      <c r="P137" s="28" t="n"/>
    </row>
    <row r="138">
      <c r="A138" s="125" t="n">
        <v>132</v>
      </c>
      <c r="B138" s="41" t="n"/>
      <c r="C138" s="32" t="n"/>
      <c r="D138" s="32" t="n"/>
      <c r="E138" s="32" t="n"/>
      <c r="F138" s="41" t="n"/>
      <c r="G138" s="32" t="n"/>
      <c r="H138" s="42" t="n"/>
      <c r="I138" s="42" t="n"/>
      <c r="J138" s="42">
        <f>IF(AND(H138&lt;&gt;"",I138&lt;&gt;""),H138-I138,IF(H138&lt;&gt;"",H138,""))</f>
        <v/>
      </c>
      <c r="K138" s="32" t="n"/>
      <c r="L138" s="41" t="n"/>
      <c r="M138" s="42" t="n"/>
      <c r="N138" s="42">
        <f>IF(J138&lt;&gt;"",N137+J138,N137)</f>
        <v/>
      </c>
      <c r="O138" s="32" t="n"/>
      <c r="P138" s="32" t="n"/>
    </row>
    <row r="139">
      <c r="A139" s="123" t="n">
        <v>133</v>
      </c>
      <c r="B139" s="39" t="n"/>
      <c r="C139" s="28" t="n"/>
      <c r="D139" s="28" t="n"/>
      <c r="E139" s="28" t="n"/>
      <c r="F139" s="39" t="n"/>
      <c r="G139" s="28" t="n"/>
      <c r="H139" s="40" t="n"/>
      <c r="I139" s="40" t="n"/>
      <c r="J139" s="40">
        <f>IF(AND(H139&lt;&gt;"",I139&lt;&gt;""),H139-I139,IF(H139&lt;&gt;"",H139,""))</f>
        <v/>
      </c>
      <c r="K139" s="28" t="n"/>
      <c r="L139" s="39" t="n"/>
      <c r="M139" s="40" t="n"/>
      <c r="N139" s="40">
        <f>IF(J139&lt;&gt;"",N138+J139,N138)</f>
        <v/>
      </c>
      <c r="O139" s="28" t="n"/>
      <c r="P139" s="28" t="n"/>
    </row>
    <row r="140">
      <c r="A140" s="125" t="n">
        <v>134</v>
      </c>
      <c r="B140" s="41" t="n"/>
      <c r="C140" s="32" t="n"/>
      <c r="D140" s="32" t="n"/>
      <c r="E140" s="32" t="n"/>
      <c r="F140" s="41" t="n"/>
      <c r="G140" s="32" t="n"/>
      <c r="H140" s="42" t="n"/>
      <c r="I140" s="42" t="n"/>
      <c r="J140" s="42">
        <f>IF(AND(H140&lt;&gt;"",I140&lt;&gt;""),H140-I140,IF(H140&lt;&gt;"",H140,""))</f>
        <v/>
      </c>
      <c r="K140" s="32" t="n"/>
      <c r="L140" s="41" t="n"/>
      <c r="M140" s="42" t="n"/>
      <c r="N140" s="42">
        <f>IF(J140&lt;&gt;"",N139+J140,N139)</f>
        <v/>
      </c>
      <c r="O140" s="32" t="n"/>
      <c r="P140" s="32" t="n"/>
    </row>
    <row r="141">
      <c r="A141" s="123" t="n">
        <v>135</v>
      </c>
      <c r="B141" s="39" t="n"/>
      <c r="C141" s="28" t="n"/>
      <c r="D141" s="28" t="n"/>
      <c r="E141" s="28" t="n"/>
      <c r="F141" s="39" t="n"/>
      <c r="G141" s="28" t="n"/>
      <c r="H141" s="40" t="n"/>
      <c r="I141" s="40" t="n"/>
      <c r="J141" s="40">
        <f>IF(AND(H141&lt;&gt;"",I141&lt;&gt;""),H141-I141,IF(H141&lt;&gt;"",H141,""))</f>
        <v/>
      </c>
      <c r="K141" s="28" t="n"/>
      <c r="L141" s="39" t="n"/>
      <c r="M141" s="40" t="n"/>
      <c r="N141" s="40">
        <f>IF(J141&lt;&gt;"",N140+J141,N140)</f>
        <v/>
      </c>
      <c r="O141" s="28" t="n"/>
      <c r="P141" s="28" t="n"/>
    </row>
    <row r="142">
      <c r="A142" s="125" t="n">
        <v>136</v>
      </c>
      <c r="B142" s="41" t="n"/>
      <c r="C142" s="32" t="n"/>
      <c r="D142" s="32" t="n"/>
      <c r="E142" s="32" t="n"/>
      <c r="F142" s="41" t="n"/>
      <c r="G142" s="32" t="n"/>
      <c r="H142" s="42" t="n"/>
      <c r="I142" s="42" t="n"/>
      <c r="J142" s="42">
        <f>IF(AND(H142&lt;&gt;"",I142&lt;&gt;""),H142-I142,IF(H142&lt;&gt;"",H142,""))</f>
        <v/>
      </c>
      <c r="K142" s="32" t="n"/>
      <c r="L142" s="41" t="n"/>
      <c r="M142" s="42" t="n"/>
      <c r="N142" s="42">
        <f>IF(J142&lt;&gt;"",N141+J142,N141)</f>
        <v/>
      </c>
      <c r="O142" s="32" t="n"/>
      <c r="P142" s="32" t="n"/>
    </row>
    <row r="143">
      <c r="A143" s="123" t="n">
        <v>137</v>
      </c>
      <c r="B143" s="39" t="n"/>
      <c r="C143" s="28" t="n"/>
      <c r="D143" s="28" t="n"/>
      <c r="E143" s="28" t="n"/>
      <c r="F143" s="39" t="n"/>
      <c r="G143" s="28" t="n"/>
      <c r="H143" s="40" t="n"/>
      <c r="I143" s="40" t="n"/>
      <c r="J143" s="40">
        <f>IF(AND(H143&lt;&gt;"",I143&lt;&gt;""),H143-I143,IF(H143&lt;&gt;"",H143,""))</f>
        <v/>
      </c>
      <c r="K143" s="28" t="n"/>
      <c r="L143" s="39" t="n"/>
      <c r="M143" s="40" t="n"/>
      <c r="N143" s="40">
        <f>IF(J143&lt;&gt;"",N142+J143,N142)</f>
        <v/>
      </c>
      <c r="O143" s="28" t="n"/>
      <c r="P143" s="28" t="n"/>
    </row>
    <row r="144">
      <c r="A144" s="125" t="n">
        <v>138</v>
      </c>
      <c r="B144" s="41" t="n"/>
      <c r="C144" s="32" t="n"/>
      <c r="D144" s="32" t="n"/>
      <c r="E144" s="32" t="n"/>
      <c r="F144" s="41" t="n"/>
      <c r="G144" s="32" t="n"/>
      <c r="H144" s="42" t="n"/>
      <c r="I144" s="42" t="n"/>
      <c r="J144" s="42">
        <f>IF(AND(H144&lt;&gt;"",I144&lt;&gt;""),H144-I144,IF(H144&lt;&gt;"",H144,""))</f>
        <v/>
      </c>
      <c r="K144" s="32" t="n"/>
      <c r="L144" s="41" t="n"/>
      <c r="M144" s="42" t="n"/>
      <c r="N144" s="42">
        <f>IF(J144&lt;&gt;"",N143+J144,N143)</f>
        <v/>
      </c>
      <c r="O144" s="32" t="n"/>
      <c r="P144" s="32" t="n"/>
    </row>
    <row r="145">
      <c r="A145" s="123" t="n">
        <v>139</v>
      </c>
      <c r="B145" s="39" t="n"/>
      <c r="C145" s="28" t="n"/>
      <c r="D145" s="28" t="n"/>
      <c r="E145" s="28" t="n"/>
      <c r="F145" s="39" t="n"/>
      <c r="G145" s="28" t="n"/>
      <c r="H145" s="40" t="n"/>
      <c r="I145" s="40" t="n"/>
      <c r="J145" s="40">
        <f>IF(AND(H145&lt;&gt;"",I145&lt;&gt;""),H145-I145,IF(H145&lt;&gt;"",H145,""))</f>
        <v/>
      </c>
      <c r="K145" s="28" t="n"/>
      <c r="L145" s="39" t="n"/>
      <c r="M145" s="40" t="n"/>
      <c r="N145" s="40">
        <f>IF(J145&lt;&gt;"",N144+J145,N144)</f>
        <v/>
      </c>
      <c r="O145" s="28" t="n"/>
      <c r="P145" s="28" t="n"/>
    </row>
    <row r="146">
      <c r="A146" s="125" t="n">
        <v>140</v>
      </c>
      <c r="B146" s="41" t="n"/>
      <c r="C146" s="32" t="n"/>
      <c r="D146" s="32" t="n"/>
      <c r="E146" s="32" t="n"/>
      <c r="F146" s="41" t="n"/>
      <c r="G146" s="32" t="n"/>
      <c r="H146" s="42" t="n"/>
      <c r="I146" s="42" t="n"/>
      <c r="J146" s="42">
        <f>IF(AND(H146&lt;&gt;"",I146&lt;&gt;""),H146-I146,IF(H146&lt;&gt;"",H146,""))</f>
        <v/>
      </c>
      <c r="K146" s="32" t="n"/>
      <c r="L146" s="41" t="n"/>
      <c r="M146" s="42" t="n"/>
      <c r="N146" s="42">
        <f>IF(J146&lt;&gt;"",N145+J146,N145)</f>
        <v/>
      </c>
      <c r="O146" s="32" t="n"/>
      <c r="P146" s="32" t="n"/>
    </row>
    <row r="147">
      <c r="A147" s="123" t="n">
        <v>141</v>
      </c>
      <c r="B147" s="39" t="n"/>
      <c r="C147" s="28" t="n"/>
      <c r="D147" s="28" t="n"/>
      <c r="E147" s="28" t="n"/>
      <c r="F147" s="39" t="n"/>
      <c r="G147" s="28" t="n"/>
      <c r="H147" s="40" t="n"/>
      <c r="I147" s="40" t="n"/>
      <c r="J147" s="40">
        <f>IF(AND(H147&lt;&gt;"",I147&lt;&gt;""),H147-I147,IF(H147&lt;&gt;"",H147,""))</f>
        <v/>
      </c>
      <c r="K147" s="28" t="n"/>
      <c r="L147" s="39" t="n"/>
      <c r="M147" s="40" t="n"/>
      <c r="N147" s="40">
        <f>IF(J147&lt;&gt;"",N146+J147,N146)</f>
        <v/>
      </c>
      <c r="O147" s="28" t="n"/>
      <c r="P147" s="28" t="n"/>
    </row>
    <row r="148">
      <c r="A148" s="125" t="n">
        <v>142</v>
      </c>
      <c r="B148" s="41" t="n"/>
      <c r="C148" s="32" t="n"/>
      <c r="D148" s="32" t="n"/>
      <c r="E148" s="32" t="n"/>
      <c r="F148" s="41" t="n"/>
      <c r="G148" s="32" t="n"/>
      <c r="H148" s="42" t="n"/>
      <c r="I148" s="42" t="n"/>
      <c r="J148" s="42">
        <f>IF(AND(H148&lt;&gt;"",I148&lt;&gt;""),H148-I148,IF(H148&lt;&gt;"",H148,""))</f>
        <v/>
      </c>
      <c r="K148" s="32" t="n"/>
      <c r="L148" s="41" t="n"/>
      <c r="M148" s="42" t="n"/>
      <c r="N148" s="42">
        <f>IF(J148&lt;&gt;"",N147+J148,N147)</f>
        <v/>
      </c>
      <c r="O148" s="32" t="n"/>
      <c r="P148" s="32" t="n"/>
    </row>
    <row r="149">
      <c r="A149" s="123" t="n">
        <v>143</v>
      </c>
      <c r="B149" s="39" t="n"/>
      <c r="C149" s="28" t="n"/>
      <c r="D149" s="28" t="n"/>
      <c r="E149" s="28" t="n"/>
      <c r="F149" s="39" t="n"/>
      <c r="G149" s="28" t="n"/>
      <c r="H149" s="40" t="n"/>
      <c r="I149" s="40" t="n"/>
      <c r="J149" s="40">
        <f>IF(AND(H149&lt;&gt;"",I149&lt;&gt;""),H149-I149,IF(H149&lt;&gt;"",H149,""))</f>
        <v/>
      </c>
      <c r="K149" s="28" t="n"/>
      <c r="L149" s="39" t="n"/>
      <c r="M149" s="40" t="n"/>
      <c r="N149" s="40">
        <f>IF(J149&lt;&gt;"",N148+J149,N148)</f>
        <v/>
      </c>
      <c r="O149" s="28" t="n"/>
      <c r="P149" s="28" t="n"/>
    </row>
    <row r="150">
      <c r="A150" s="125" t="n">
        <v>144</v>
      </c>
      <c r="B150" s="41" t="n"/>
      <c r="C150" s="32" t="n"/>
      <c r="D150" s="32" t="n"/>
      <c r="E150" s="32" t="n"/>
      <c r="F150" s="41" t="n"/>
      <c r="G150" s="32" t="n"/>
      <c r="H150" s="42" t="n"/>
      <c r="I150" s="42" t="n"/>
      <c r="J150" s="42">
        <f>IF(AND(H150&lt;&gt;"",I150&lt;&gt;""),H150-I150,IF(H150&lt;&gt;"",H150,""))</f>
        <v/>
      </c>
      <c r="K150" s="32" t="n"/>
      <c r="L150" s="41" t="n"/>
      <c r="M150" s="42" t="n"/>
      <c r="N150" s="42">
        <f>IF(J150&lt;&gt;"",N149+J150,N149)</f>
        <v/>
      </c>
      <c r="O150" s="32" t="n"/>
      <c r="P150" s="32" t="n"/>
    </row>
    <row r="151">
      <c r="A151" s="123" t="n">
        <v>145</v>
      </c>
      <c r="B151" s="39" t="n"/>
      <c r="C151" s="28" t="n"/>
      <c r="D151" s="28" t="n"/>
      <c r="E151" s="28" t="n"/>
      <c r="F151" s="39" t="n"/>
      <c r="G151" s="28" t="n"/>
      <c r="H151" s="40" t="n"/>
      <c r="I151" s="40" t="n"/>
      <c r="J151" s="40">
        <f>IF(AND(H151&lt;&gt;"",I151&lt;&gt;""),H151-I151,IF(H151&lt;&gt;"",H151,""))</f>
        <v/>
      </c>
      <c r="K151" s="28" t="n"/>
      <c r="L151" s="39" t="n"/>
      <c r="M151" s="40" t="n"/>
      <c r="N151" s="40">
        <f>IF(J151&lt;&gt;"",N150+J151,N150)</f>
        <v/>
      </c>
      <c r="O151" s="28" t="n"/>
      <c r="P151" s="28" t="n"/>
    </row>
    <row r="152">
      <c r="A152" s="125" t="n">
        <v>146</v>
      </c>
      <c r="B152" s="41" t="n"/>
      <c r="C152" s="32" t="n"/>
      <c r="D152" s="32" t="n"/>
      <c r="E152" s="32" t="n"/>
      <c r="F152" s="41" t="n"/>
      <c r="G152" s="32" t="n"/>
      <c r="H152" s="42" t="n"/>
      <c r="I152" s="42" t="n"/>
      <c r="J152" s="42">
        <f>IF(AND(H152&lt;&gt;"",I152&lt;&gt;""),H152-I152,IF(H152&lt;&gt;"",H152,""))</f>
        <v/>
      </c>
      <c r="K152" s="32" t="n"/>
      <c r="L152" s="41" t="n"/>
      <c r="M152" s="42" t="n"/>
      <c r="N152" s="42">
        <f>IF(J152&lt;&gt;"",N151+J152,N151)</f>
        <v/>
      </c>
      <c r="O152" s="32" t="n"/>
      <c r="P152" s="32" t="n"/>
    </row>
    <row r="153">
      <c r="A153" s="123" t="n">
        <v>147</v>
      </c>
      <c r="B153" s="39" t="n"/>
      <c r="C153" s="28" t="n"/>
      <c r="D153" s="28" t="n"/>
      <c r="E153" s="28" t="n"/>
      <c r="F153" s="39" t="n"/>
      <c r="G153" s="28" t="n"/>
      <c r="H153" s="40" t="n"/>
      <c r="I153" s="40" t="n"/>
      <c r="J153" s="40">
        <f>IF(AND(H153&lt;&gt;"",I153&lt;&gt;""),H153-I153,IF(H153&lt;&gt;"",H153,""))</f>
        <v/>
      </c>
      <c r="K153" s="28" t="n"/>
      <c r="L153" s="39" t="n"/>
      <c r="M153" s="40" t="n"/>
      <c r="N153" s="40">
        <f>IF(J153&lt;&gt;"",N152+J153,N152)</f>
        <v/>
      </c>
      <c r="O153" s="28" t="n"/>
      <c r="P153" s="28" t="n"/>
    </row>
    <row r="154">
      <c r="A154" s="125" t="n">
        <v>148</v>
      </c>
      <c r="B154" s="41" t="n"/>
      <c r="C154" s="32" t="n"/>
      <c r="D154" s="32" t="n"/>
      <c r="E154" s="32" t="n"/>
      <c r="F154" s="41" t="n"/>
      <c r="G154" s="32" t="n"/>
      <c r="H154" s="42" t="n"/>
      <c r="I154" s="42" t="n"/>
      <c r="J154" s="42">
        <f>IF(AND(H154&lt;&gt;"",I154&lt;&gt;""),H154-I154,IF(H154&lt;&gt;"",H154,""))</f>
        <v/>
      </c>
      <c r="K154" s="32" t="n"/>
      <c r="L154" s="41" t="n"/>
      <c r="M154" s="42" t="n"/>
      <c r="N154" s="42">
        <f>IF(J154&lt;&gt;"",N153+J154,N153)</f>
        <v/>
      </c>
      <c r="O154" s="32" t="n"/>
      <c r="P154" s="32" t="n"/>
    </row>
    <row r="155">
      <c r="A155" s="123" t="n">
        <v>149</v>
      </c>
      <c r="B155" s="39" t="n"/>
      <c r="C155" s="28" t="n"/>
      <c r="D155" s="28" t="n"/>
      <c r="E155" s="28" t="n"/>
      <c r="F155" s="39" t="n"/>
      <c r="G155" s="28" t="n"/>
      <c r="H155" s="40" t="n"/>
      <c r="I155" s="40" t="n"/>
      <c r="J155" s="40">
        <f>IF(AND(H155&lt;&gt;"",I155&lt;&gt;""),H155-I155,IF(H155&lt;&gt;"",H155,""))</f>
        <v/>
      </c>
      <c r="K155" s="28" t="n"/>
      <c r="L155" s="39" t="n"/>
      <c r="M155" s="40" t="n"/>
      <c r="N155" s="40">
        <f>IF(J155&lt;&gt;"",N154+J155,N154)</f>
        <v/>
      </c>
      <c r="O155" s="28" t="n"/>
      <c r="P155" s="28" t="n"/>
    </row>
    <row r="156">
      <c r="A156" s="125" t="n">
        <v>150</v>
      </c>
      <c r="B156" s="41" t="n"/>
      <c r="C156" s="32" t="n"/>
      <c r="D156" s="32" t="n"/>
      <c r="E156" s="32" t="n"/>
      <c r="F156" s="41" t="n"/>
      <c r="G156" s="32" t="n"/>
      <c r="H156" s="42" t="n"/>
      <c r="I156" s="42" t="n"/>
      <c r="J156" s="42">
        <f>IF(AND(H156&lt;&gt;"",I156&lt;&gt;""),H156-I156,IF(H156&lt;&gt;"",H156,""))</f>
        <v/>
      </c>
      <c r="K156" s="32" t="n"/>
      <c r="L156" s="41" t="n"/>
      <c r="M156" s="42" t="n"/>
      <c r="N156" s="42">
        <f>IF(J156&lt;&gt;"",N155+J156,N155)</f>
        <v/>
      </c>
      <c r="O156" s="32" t="n"/>
      <c r="P156" s="32" t="n"/>
    </row>
    <row r="157">
      <c r="A157" s="123" t="n">
        <v>151</v>
      </c>
      <c r="B157" s="39" t="n"/>
      <c r="C157" s="28" t="n"/>
      <c r="D157" s="28" t="n"/>
      <c r="E157" s="28" t="n"/>
      <c r="F157" s="39" t="n"/>
      <c r="G157" s="28" t="n"/>
      <c r="H157" s="40" t="n"/>
      <c r="I157" s="40" t="n"/>
      <c r="J157" s="40">
        <f>IF(AND(H157&lt;&gt;"",I157&lt;&gt;""),H157-I157,IF(H157&lt;&gt;"",H157,""))</f>
        <v/>
      </c>
      <c r="K157" s="28" t="n"/>
      <c r="L157" s="39" t="n"/>
      <c r="M157" s="40" t="n"/>
      <c r="N157" s="40">
        <f>IF(J157&lt;&gt;"",N156+J157,N156)</f>
        <v/>
      </c>
      <c r="O157" s="28" t="n"/>
      <c r="P157" s="28" t="n"/>
    </row>
    <row r="158">
      <c r="A158" s="125" t="n">
        <v>152</v>
      </c>
      <c r="B158" s="41" t="n"/>
      <c r="C158" s="32" t="n"/>
      <c r="D158" s="32" t="n"/>
      <c r="E158" s="32" t="n"/>
      <c r="F158" s="41" t="n"/>
      <c r="G158" s="32" t="n"/>
      <c r="H158" s="42" t="n"/>
      <c r="I158" s="42" t="n"/>
      <c r="J158" s="42">
        <f>IF(AND(H158&lt;&gt;"",I158&lt;&gt;""),H158-I158,IF(H158&lt;&gt;"",H158,""))</f>
        <v/>
      </c>
      <c r="K158" s="32" t="n"/>
      <c r="L158" s="41" t="n"/>
      <c r="M158" s="42" t="n"/>
      <c r="N158" s="42">
        <f>IF(J158&lt;&gt;"",N157+J158,N157)</f>
        <v/>
      </c>
      <c r="O158" s="32" t="n"/>
      <c r="P158" s="32" t="n"/>
    </row>
    <row r="159">
      <c r="A159" s="123" t="n">
        <v>153</v>
      </c>
      <c r="B159" s="39" t="n"/>
      <c r="C159" s="28" t="n"/>
      <c r="D159" s="28" t="n"/>
      <c r="E159" s="28" t="n"/>
      <c r="F159" s="39" t="n"/>
      <c r="G159" s="28" t="n"/>
      <c r="H159" s="40" t="n"/>
      <c r="I159" s="40" t="n"/>
      <c r="J159" s="40">
        <f>IF(AND(H159&lt;&gt;"",I159&lt;&gt;""),H159-I159,IF(H159&lt;&gt;"",H159,""))</f>
        <v/>
      </c>
      <c r="K159" s="28" t="n"/>
      <c r="L159" s="39" t="n"/>
      <c r="M159" s="40" t="n"/>
      <c r="N159" s="40">
        <f>IF(J159&lt;&gt;"",N158+J159,N158)</f>
        <v/>
      </c>
      <c r="O159" s="28" t="n"/>
      <c r="P159" s="28" t="n"/>
    </row>
    <row r="160">
      <c r="A160" s="125" t="n">
        <v>154</v>
      </c>
      <c r="B160" s="41" t="n"/>
      <c r="C160" s="32" t="n"/>
      <c r="D160" s="32" t="n"/>
      <c r="E160" s="32" t="n"/>
      <c r="F160" s="41" t="n"/>
      <c r="G160" s="32" t="n"/>
      <c r="H160" s="42" t="n"/>
      <c r="I160" s="42" t="n"/>
      <c r="J160" s="42">
        <f>IF(AND(H160&lt;&gt;"",I160&lt;&gt;""),H160-I160,IF(H160&lt;&gt;"",H160,""))</f>
        <v/>
      </c>
      <c r="K160" s="32" t="n"/>
      <c r="L160" s="41" t="n"/>
      <c r="M160" s="42" t="n"/>
      <c r="N160" s="42">
        <f>IF(J160&lt;&gt;"",N159+J160,N159)</f>
        <v/>
      </c>
      <c r="O160" s="32" t="n"/>
      <c r="P160" s="32" t="n"/>
    </row>
    <row r="161">
      <c r="A161" s="123" t="n">
        <v>155</v>
      </c>
      <c r="B161" s="39" t="n"/>
      <c r="C161" s="28" t="n"/>
      <c r="D161" s="28" t="n"/>
      <c r="E161" s="28" t="n"/>
      <c r="F161" s="39" t="n"/>
      <c r="G161" s="28" t="n"/>
      <c r="H161" s="40" t="n"/>
      <c r="I161" s="40" t="n"/>
      <c r="J161" s="40">
        <f>IF(AND(H161&lt;&gt;"",I161&lt;&gt;""),H161-I161,IF(H161&lt;&gt;"",H161,""))</f>
        <v/>
      </c>
      <c r="K161" s="28" t="n"/>
      <c r="L161" s="39" t="n"/>
      <c r="M161" s="40" t="n"/>
      <c r="N161" s="40">
        <f>IF(J161&lt;&gt;"",N160+J161,N160)</f>
        <v/>
      </c>
      <c r="O161" s="28" t="n"/>
      <c r="P161" s="28" t="n"/>
    </row>
    <row r="162">
      <c r="A162" s="125" t="n">
        <v>156</v>
      </c>
      <c r="B162" s="41" t="n"/>
      <c r="C162" s="32" t="n"/>
      <c r="D162" s="32" t="n"/>
      <c r="E162" s="32" t="n"/>
      <c r="F162" s="41" t="n"/>
      <c r="G162" s="32" t="n"/>
      <c r="H162" s="42" t="n"/>
      <c r="I162" s="42" t="n"/>
      <c r="J162" s="42">
        <f>IF(AND(H162&lt;&gt;"",I162&lt;&gt;""),H162-I162,IF(H162&lt;&gt;"",H162,""))</f>
        <v/>
      </c>
      <c r="K162" s="32" t="n"/>
      <c r="L162" s="41" t="n"/>
      <c r="M162" s="42" t="n"/>
      <c r="N162" s="42">
        <f>IF(J162&lt;&gt;"",N161+J162,N161)</f>
        <v/>
      </c>
      <c r="O162" s="32" t="n"/>
      <c r="P162" s="32" t="n"/>
    </row>
    <row r="163">
      <c r="A163" s="123" t="n">
        <v>157</v>
      </c>
      <c r="B163" s="39" t="n"/>
      <c r="C163" s="28" t="n"/>
      <c r="D163" s="28" t="n"/>
      <c r="E163" s="28" t="n"/>
      <c r="F163" s="39" t="n"/>
      <c r="G163" s="28" t="n"/>
      <c r="H163" s="40" t="n"/>
      <c r="I163" s="40" t="n"/>
      <c r="J163" s="40">
        <f>IF(AND(H163&lt;&gt;"",I163&lt;&gt;""),H163-I163,IF(H163&lt;&gt;"",H163,""))</f>
        <v/>
      </c>
      <c r="K163" s="28" t="n"/>
      <c r="L163" s="39" t="n"/>
      <c r="M163" s="40" t="n"/>
      <c r="N163" s="40">
        <f>IF(J163&lt;&gt;"",N162+J163,N162)</f>
        <v/>
      </c>
      <c r="O163" s="28" t="n"/>
      <c r="P163" s="28" t="n"/>
    </row>
    <row r="164">
      <c r="A164" s="125" t="n">
        <v>158</v>
      </c>
      <c r="B164" s="41" t="n"/>
      <c r="C164" s="32" t="n"/>
      <c r="D164" s="32" t="n"/>
      <c r="E164" s="32" t="n"/>
      <c r="F164" s="41" t="n"/>
      <c r="G164" s="32" t="n"/>
      <c r="H164" s="42" t="n"/>
      <c r="I164" s="42" t="n"/>
      <c r="J164" s="42">
        <f>IF(AND(H164&lt;&gt;"",I164&lt;&gt;""),H164-I164,IF(H164&lt;&gt;"",H164,""))</f>
        <v/>
      </c>
      <c r="K164" s="32" t="n"/>
      <c r="L164" s="41" t="n"/>
      <c r="M164" s="42" t="n"/>
      <c r="N164" s="42">
        <f>IF(J164&lt;&gt;"",N163+J164,N163)</f>
        <v/>
      </c>
      <c r="O164" s="32" t="n"/>
      <c r="P164" s="32" t="n"/>
    </row>
    <row r="165">
      <c r="A165" s="123" t="n">
        <v>159</v>
      </c>
      <c r="B165" s="39" t="n"/>
      <c r="C165" s="28" t="n"/>
      <c r="D165" s="28" t="n"/>
      <c r="E165" s="28" t="n"/>
      <c r="F165" s="39" t="n"/>
      <c r="G165" s="28" t="n"/>
      <c r="H165" s="40" t="n"/>
      <c r="I165" s="40" t="n"/>
      <c r="J165" s="40">
        <f>IF(AND(H165&lt;&gt;"",I165&lt;&gt;""),H165-I165,IF(H165&lt;&gt;"",H165,""))</f>
        <v/>
      </c>
      <c r="K165" s="28" t="n"/>
      <c r="L165" s="39" t="n"/>
      <c r="M165" s="40" t="n"/>
      <c r="N165" s="40">
        <f>IF(J165&lt;&gt;"",N164+J165,N164)</f>
        <v/>
      </c>
      <c r="O165" s="28" t="n"/>
      <c r="P165" s="28" t="n"/>
    </row>
    <row r="166">
      <c r="A166" s="125" t="n">
        <v>160</v>
      </c>
      <c r="B166" s="41" t="n"/>
      <c r="C166" s="32" t="n"/>
      <c r="D166" s="32" t="n"/>
      <c r="E166" s="32" t="n"/>
      <c r="F166" s="41" t="n"/>
      <c r="G166" s="32" t="n"/>
      <c r="H166" s="42" t="n"/>
      <c r="I166" s="42" t="n"/>
      <c r="J166" s="42">
        <f>IF(AND(H166&lt;&gt;"",I166&lt;&gt;""),H166-I166,IF(H166&lt;&gt;"",H166,""))</f>
        <v/>
      </c>
      <c r="K166" s="32" t="n"/>
      <c r="L166" s="41" t="n"/>
      <c r="M166" s="42" t="n"/>
      <c r="N166" s="42">
        <f>IF(J166&lt;&gt;"",N165+J166,N165)</f>
        <v/>
      </c>
      <c r="O166" s="32" t="n"/>
      <c r="P166" s="32" t="n"/>
    </row>
    <row r="167">
      <c r="A167" s="123" t="n">
        <v>161</v>
      </c>
      <c r="B167" s="39" t="n"/>
      <c r="C167" s="28" t="n"/>
      <c r="D167" s="28" t="n"/>
      <c r="E167" s="28" t="n"/>
      <c r="F167" s="39" t="n"/>
      <c r="G167" s="28" t="n"/>
      <c r="H167" s="40" t="n"/>
      <c r="I167" s="40" t="n"/>
      <c r="J167" s="40">
        <f>IF(AND(H167&lt;&gt;"",I167&lt;&gt;""),H167-I167,IF(H167&lt;&gt;"",H167,""))</f>
        <v/>
      </c>
      <c r="K167" s="28" t="n"/>
      <c r="L167" s="39" t="n"/>
      <c r="M167" s="40" t="n"/>
      <c r="N167" s="40">
        <f>IF(J167&lt;&gt;"",N166+J167,N166)</f>
        <v/>
      </c>
      <c r="O167" s="28" t="n"/>
      <c r="P167" s="28" t="n"/>
    </row>
    <row r="168">
      <c r="A168" s="125" t="n">
        <v>162</v>
      </c>
      <c r="B168" s="41" t="n"/>
      <c r="C168" s="32" t="n"/>
      <c r="D168" s="32" t="n"/>
      <c r="E168" s="32" t="n"/>
      <c r="F168" s="41" t="n"/>
      <c r="G168" s="32" t="n"/>
      <c r="H168" s="42" t="n"/>
      <c r="I168" s="42" t="n"/>
      <c r="J168" s="42">
        <f>IF(AND(H168&lt;&gt;"",I168&lt;&gt;""),H168-I168,IF(H168&lt;&gt;"",H168,""))</f>
        <v/>
      </c>
      <c r="K168" s="32" t="n"/>
      <c r="L168" s="41" t="n"/>
      <c r="M168" s="42" t="n"/>
      <c r="N168" s="42">
        <f>IF(J168&lt;&gt;"",N167+J168,N167)</f>
        <v/>
      </c>
      <c r="O168" s="32" t="n"/>
      <c r="P168" s="32" t="n"/>
    </row>
    <row r="169">
      <c r="A169" s="123" t="n">
        <v>163</v>
      </c>
      <c r="B169" s="39" t="n"/>
      <c r="C169" s="28" t="n"/>
      <c r="D169" s="28" t="n"/>
      <c r="E169" s="28" t="n"/>
      <c r="F169" s="39" t="n"/>
      <c r="G169" s="28" t="n"/>
      <c r="H169" s="40" t="n"/>
      <c r="I169" s="40" t="n"/>
      <c r="J169" s="40">
        <f>IF(AND(H169&lt;&gt;"",I169&lt;&gt;""),H169-I169,IF(H169&lt;&gt;"",H169,""))</f>
        <v/>
      </c>
      <c r="K169" s="28" t="n"/>
      <c r="L169" s="39" t="n"/>
      <c r="M169" s="40" t="n"/>
      <c r="N169" s="40">
        <f>IF(J169&lt;&gt;"",N168+J169,N168)</f>
        <v/>
      </c>
      <c r="O169" s="28" t="n"/>
      <c r="P169" s="28" t="n"/>
    </row>
    <row r="170">
      <c r="A170" s="125" t="n">
        <v>164</v>
      </c>
      <c r="B170" s="41" t="n"/>
      <c r="C170" s="32" t="n"/>
      <c r="D170" s="32" t="n"/>
      <c r="E170" s="32" t="n"/>
      <c r="F170" s="41" t="n"/>
      <c r="G170" s="32" t="n"/>
      <c r="H170" s="42" t="n"/>
      <c r="I170" s="42" t="n"/>
      <c r="J170" s="42">
        <f>IF(AND(H170&lt;&gt;"",I170&lt;&gt;""),H170-I170,IF(H170&lt;&gt;"",H170,""))</f>
        <v/>
      </c>
      <c r="K170" s="32" t="n"/>
      <c r="L170" s="41" t="n"/>
      <c r="M170" s="42" t="n"/>
      <c r="N170" s="42">
        <f>IF(J170&lt;&gt;"",N169+J170,N169)</f>
        <v/>
      </c>
      <c r="O170" s="32" t="n"/>
      <c r="P170" s="32" t="n"/>
    </row>
    <row r="171">
      <c r="A171" s="123" t="n">
        <v>165</v>
      </c>
      <c r="B171" s="39" t="n"/>
      <c r="C171" s="28" t="n"/>
      <c r="D171" s="28" t="n"/>
      <c r="E171" s="28" t="n"/>
      <c r="F171" s="39" t="n"/>
      <c r="G171" s="28" t="n"/>
      <c r="H171" s="40" t="n"/>
      <c r="I171" s="40" t="n"/>
      <c r="J171" s="40">
        <f>IF(AND(H171&lt;&gt;"",I171&lt;&gt;""),H171-I171,IF(H171&lt;&gt;"",H171,""))</f>
        <v/>
      </c>
      <c r="K171" s="28" t="n"/>
      <c r="L171" s="39" t="n"/>
      <c r="M171" s="40" t="n"/>
      <c r="N171" s="40">
        <f>IF(J171&lt;&gt;"",N170+J171,N170)</f>
        <v/>
      </c>
      <c r="O171" s="28" t="n"/>
      <c r="P171" s="28" t="n"/>
    </row>
    <row r="172">
      <c r="A172" s="125" t="n">
        <v>166</v>
      </c>
      <c r="B172" s="41" t="n"/>
      <c r="C172" s="32" t="n"/>
      <c r="D172" s="32" t="n"/>
      <c r="E172" s="32" t="n"/>
      <c r="F172" s="41" t="n"/>
      <c r="G172" s="32" t="n"/>
      <c r="H172" s="42" t="n"/>
      <c r="I172" s="42" t="n"/>
      <c r="J172" s="42">
        <f>IF(AND(H172&lt;&gt;"",I172&lt;&gt;""),H172-I172,IF(H172&lt;&gt;"",H172,""))</f>
        <v/>
      </c>
      <c r="K172" s="32" t="n"/>
      <c r="L172" s="41" t="n"/>
      <c r="M172" s="42" t="n"/>
      <c r="N172" s="42">
        <f>IF(J172&lt;&gt;"",N171+J172,N171)</f>
        <v/>
      </c>
      <c r="O172" s="32" t="n"/>
      <c r="P172" s="32" t="n"/>
    </row>
    <row r="173">
      <c r="A173" s="123" t="n">
        <v>167</v>
      </c>
      <c r="B173" s="39" t="n"/>
      <c r="C173" s="28" t="n"/>
      <c r="D173" s="28" t="n"/>
      <c r="E173" s="28" t="n"/>
      <c r="F173" s="39" t="n"/>
      <c r="G173" s="28" t="n"/>
      <c r="H173" s="40" t="n"/>
      <c r="I173" s="40" t="n"/>
      <c r="J173" s="40">
        <f>IF(AND(H173&lt;&gt;"",I173&lt;&gt;""),H173-I173,IF(H173&lt;&gt;"",H173,""))</f>
        <v/>
      </c>
      <c r="K173" s="28" t="n"/>
      <c r="L173" s="39" t="n"/>
      <c r="M173" s="40" t="n"/>
      <c r="N173" s="40">
        <f>IF(J173&lt;&gt;"",N172+J173,N172)</f>
        <v/>
      </c>
      <c r="O173" s="28" t="n"/>
      <c r="P173" s="28" t="n"/>
    </row>
    <row r="174">
      <c r="A174" s="125" t="n">
        <v>168</v>
      </c>
      <c r="B174" s="41" t="n"/>
      <c r="C174" s="32" t="n"/>
      <c r="D174" s="32" t="n"/>
      <c r="E174" s="32" t="n"/>
      <c r="F174" s="41" t="n"/>
      <c r="G174" s="32" t="n"/>
      <c r="H174" s="42" t="n"/>
      <c r="I174" s="42" t="n"/>
      <c r="J174" s="42">
        <f>IF(AND(H174&lt;&gt;"",I174&lt;&gt;""),H174-I174,IF(H174&lt;&gt;"",H174,""))</f>
        <v/>
      </c>
      <c r="K174" s="32" t="n"/>
      <c r="L174" s="41" t="n"/>
      <c r="M174" s="42" t="n"/>
      <c r="N174" s="42">
        <f>IF(J174&lt;&gt;"",N173+J174,N173)</f>
        <v/>
      </c>
      <c r="O174" s="32" t="n"/>
      <c r="P174" s="32" t="n"/>
    </row>
    <row r="175">
      <c r="A175" s="123" t="n">
        <v>169</v>
      </c>
      <c r="B175" s="39" t="n"/>
      <c r="C175" s="28" t="n"/>
      <c r="D175" s="28" t="n"/>
      <c r="E175" s="28" t="n"/>
      <c r="F175" s="39" t="n"/>
      <c r="G175" s="28" t="n"/>
      <c r="H175" s="40" t="n"/>
      <c r="I175" s="40" t="n"/>
      <c r="J175" s="40">
        <f>IF(AND(H175&lt;&gt;"",I175&lt;&gt;""),H175-I175,IF(H175&lt;&gt;"",H175,""))</f>
        <v/>
      </c>
      <c r="K175" s="28" t="n"/>
      <c r="L175" s="39" t="n"/>
      <c r="M175" s="40" t="n"/>
      <c r="N175" s="40">
        <f>IF(J175&lt;&gt;"",N174+J175,N174)</f>
        <v/>
      </c>
      <c r="O175" s="28" t="n"/>
      <c r="P175" s="28" t="n"/>
    </row>
    <row r="176">
      <c r="A176" s="125" t="n">
        <v>170</v>
      </c>
      <c r="B176" s="41" t="n"/>
      <c r="C176" s="32" t="n"/>
      <c r="D176" s="32" t="n"/>
      <c r="E176" s="32" t="n"/>
      <c r="F176" s="41" t="n"/>
      <c r="G176" s="32" t="n"/>
      <c r="H176" s="42" t="n"/>
      <c r="I176" s="42" t="n"/>
      <c r="J176" s="42">
        <f>IF(AND(H176&lt;&gt;"",I176&lt;&gt;""),H176-I176,IF(H176&lt;&gt;"",H176,""))</f>
        <v/>
      </c>
      <c r="K176" s="32" t="n"/>
      <c r="L176" s="41" t="n"/>
      <c r="M176" s="42" t="n"/>
      <c r="N176" s="42">
        <f>IF(J176&lt;&gt;"",N175+J176,N175)</f>
        <v/>
      </c>
      <c r="O176" s="32" t="n"/>
      <c r="P176" s="32" t="n"/>
    </row>
    <row r="177">
      <c r="A177" s="123" t="n">
        <v>171</v>
      </c>
      <c r="B177" s="39" t="n"/>
      <c r="C177" s="28" t="n"/>
      <c r="D177" s="28" t="n"/>
      <c r="E177" s="28" t="n"/>
      <c r="F177" s="39" t="n"/>
      <c r="G177" s="28" t="n"/>
      <c r="H177" s="40" t="n"/>
      <c r="I177" s="40" t="n"/>
      <c r="J177" s="40">
        <f>IF(AND(H177&lt;&gt;"",I177&lt;&gt;""),H177-I177,IF(H177&lt;&gt;"",H177,""))</f>
        <v/>
      </c>
      <c r="K177" s="28" t="n"/>
      <c r="L177" s="39" t="n"/>
      <c r="M177" s="40" t="n"/>
      <c r="N177" s="40">
        <f>IF(J177&lt;&gt;"",N176+J177,N176)</f>
        <v/>
      </c>
      <c r="O177" s="28" t="n"/>
      <c r="P177" s="28" t="n"/>
    </row>
    <row r="178">
      <c r="A178" s="125" t="n">
        <v>172</v>
      </c>
      <c r="B178" s="41" t="n"/>
      <c r="C178" s="32" t="n"/>
      <c r="D178" s="32" t="n"/>
      <c r="E178" s="32" t="n"/>
      <c r="F178" s="41" t="n"/>
      <c r="G178" s="32" t="n"/>
      <c r="H178" s="42" t="n"/>
      <c r="I178" s="42" t="n"/>
      <c r="J178" s="42">
        <f>IF(AND(H178&lt;&gt;"",I178&lt;&gt;""),H178-I178,IF(H178&lt;&gt;"",H178,""))</f>
        <v/>
      </c>
      <c r="K178" s="32" t="n"/>
      <c r="L178" s="41" t="n"/>
      <c r="M178" s="42" t="n"/>
      <c r="N178" s="42">
        <f>IF(J178&lt;&gt;"",N177+J178,N177)</f>
        <v/>
      </c>
      <c r="O178" s="32" t="n"/>
      <c r="P178" s="32" t="n"/>
    </row>
    <row r="179">
      <c r="A179" s="123" t="n">
        <v>173</v>
      </c>
      <c r="B179" s="39" t="n"/>
      <c r="C179" s="28" t="n"/>
      <c r="D179" s="28" t="n"/>
      <c r="E179" s="28" t="n"/>
      <c r="F179" s="39" t="n"/>
      <c r="G179" s="28" t="n"/>
      <c r="H179" s="40" t="n"/>
      <c r="I179" s="40" t="n"/>
      <c r="J179" s="40">
        <f>IF(AND(H179&lt;&gt;"",I179&lt;&gt;""),H179-I179,IF(H179&lt;&gt;"",H179,""))</f>
        <v/>
      </c>
      <c r="K179" s="28" t="n"/>
      <c r="L179" s="39" t="n"/>
      <c r="M179" s="40" t="n"/>
      <c r="N179" s="40">
        <f>IF(J179&lt;&gt;"",N178+J179,N178)</f>
        <v/>
      </c>
      <c r="O179" s="28" t="n"/>
      <c r="P179" s="28" t="n"/>
    </row>
    <row r="180">
      <c r="A180" s="125" t="n">
        <v>174</v>
      </c>
      <c r="B180" s="41" t="n"/>
      <c r="C180" s="32" t="n"/>
      <c r="D180" s="32" t="n"/>
      <c r="E180" s="32" t="n"/>
      <c r="F180" s="41" t="n"/>
      <c r="G180" s="32" t="n"/>
      <c r="H180" s="42" t="n"/>
      <c r="I180" s="42" t="n"/>
      <c r="J180" s="42">
        <f>IF(AND(H180&lt;&gt;"",I180&lt;&gt;""),H180-I180,IF(H180&lt;&gt;"",H180,""))</f>
        <v/>
      </c>
      <c r="K180" s="32" t="n"/>
      <c r="L180" s="41" t="n"/>
      <c r="M180" s="42" t="n"/>
      <c r="N180" s="42">
        <f>IF(J180&lt;&gt;"",N179+J180,N179)</f>
        <v/>
      </c>
      <c r="O180" s="32" t="n"/>
      <c r="P180" s="32" t="n"/>
    </row>
    <row r="181">
      <c r="A181" s="123" t="n">
        <v>175</v>
      </c>
      <c r="B181" s="39" t="n"/>
      <c r="C181" s="28" t="n"/>
      <c r="D181" s="28" t="n"/>
      <c r="E181" s="28" t="n"/>
      <c r="F181" s="39" t="n"/>
      <c r="G181" s="28" t="n"/>
      <c r="H181" s="40" t="n"/>
      <c r="I181" s="40" t="n"/>
      <c r="J181" s="40">
        <f>IF(AND(H181&lt;&gt;"",I181&lt;&gt;""),H181-I181,IF(H181&lt;&gt;"",H181,""))</f>
        <v/>
      </c>
      <c r="K181" s="28" t="n"/>
      <c r="L181" s="39" t="n"/>
      <c r="M181" s="40" t="n"/>
      <c r="N181" s="40">
        <f>IF(J181&lt;&gt;"",N180+J181,N180)</f>
        <v/>
      </c>
      <c r="O181" s="28" t="n"/>
      <c r="P181" s="28" t="n"/>
    </row>
    <row r="182">
      <c r="A182" s="125" t="n">
        <v>176</v>
      </c>
      <c r="B182" s="41" t="n"/>
      <c r="C182" s="32" t="n"/>
      <c r="D182" s="32" t="n"/>
      <c r="E182" s="32" t="n"/>
      <c r="F182" s="41" t="n"/>
      <c r="G182" s="32" t="n"/>
      <c r="H182" s="42" t="n"/>
      <c r="I182" s="42" t="n"/>
      <c r="J182" s="42">
        <f>IF(AND(H182&lt;&gt;"",I182&lt;&gt;""),H182-I182,IF(H182&lt;&gt;"",H182,""))</f>
        <v/>
      </c>
      <c r="K182" s="32" t="n"/>
      <c r="L182" s="41" t="n"/>
      <c r="M182" s="42" t="n"/>
      <c r="N182" s="42">
        <f>IF(J182&lt;&gt;"",N181+J182,N181)</f>
        <v/>
      </c>
      <c r="O182" s="32" t="n"/>
      <c r="P182" s="32" t="n"/>
    </row>
    <row r="183">
      <c r="A183" s="123" t="n">
        <v>177</v>
      </c>
      <c r="B183" s="39" t="n"/>
      <c r="C183" s="28" t="n"/>
      <c r="D183" s="28" t="n"/>
      <c r="E183" s="28" t="n"/>
      <c r="F183" s="39" t="n"/>
      <c r="G183" s="28" t="n"/>
      <c r="H183" s="40" t="n"/>
      <c r="I183" s="40" t="n"/>
      <c r="J183" s="40">
        <f>IF(AND(H183&lt;&gt;"",I183&lt;&gt;""),H183-I183,IF(H183&lt;&gt;"",H183,""))</f>
        <v/>
      </c>
      <c r="K183" s="28" t="n"/>
      <c r="L183" s="39" t="n"/>
      <c r="M183" s="40" t="n"/>
      <c r="N183" s="40">
        <f>IF(J183&lt;&gt;"",N182+J183,N182)</f>
        <v/>
      </c>
      <c r="O183" s="28" t="n"/>
      <c r="P183" s="28" t="n"/>
    </row>
    <row r="184">
      <c r="A184" s="125" t="n">
        <v>178</v>
      </c>
      <c r="B184" s="41" t="n"/>
      <c r="C184" s="32" t="n"/>
      <c r="D184" s="32" t="n"/>
      <c r="E184" s="32" t="n"/>
      <c r="F184" s="41" t="n"/>
      <c r="G184" s="32" t="n"/>
      <c r="H184" s="42" t="n"/>
      <c r="I184" s="42" t="n"/>
      <c r="J184" s="42">
        <f>IF(AND(H184&lt;&gt;"",I184&lt;&gt;""),H184-I184,IF(H184&lt;&gt;"",H184,""))</f>
        <v/>
      </c>
      <c r="K184" s="32" t="n"/>
      <c r="L184" s="41" t="n"/>
      <c r="M184" s="42" t="n"/>
      <c r="N184" s="42">
        <f>IF(J184&lt;&gt;"",N183+J184,N183)</f>
        <v/>
      </c>
      <c r="O184" s="32" t="n"/>
      <c r="P184" s="32" t="n"/>
    </row>
    <row r="185">
      <c r="A185" s="123" t="n">
        <v>179</v>
      </c>
      <c r="B185" s="39" t="n"/>
      <c r="C185" s="28" t="n"/>
      <c r="D185" s="28" t="n"/>
      <c r="E185" s="28" t="n"/>
      <c r="F185" s="39" t="n"/>
      <c r="G185" s="28" t="n"/>
      <c r="H185" s="40" t="n"/>
      <c r="I185" s="40" t="n"/>
      <c r="J185" s="40">
        <f>IF(AND(H185&lt;&gt;"",I185&lt;&gt;""),H185-I185,IF(H185&lt;&gt;"",H185,""))</f>
        <v/>
      </c>
      <c r="K185" s="28" t="n"/>
      <c r="L185" s="39" t="n"/>
      <c r="M185" s="40" t="n"/>
      <c r="N185" s="40">
        <f>IF(J185&lt;&gt;"",N184+J185,N184)</f>
        <v/>
      </c>
      <c r="O185" s="28" t="n"/>
      <c r="P185" s="28" t="n"/>
    </row>
    <row r="186">
      <c r="A186" s="125" t="n">
        <v>180</v>
      </c>
      <c r="B186" s="41" t="n"/>
      <c r="C186" s="32" t="n"/>
      <c r="D186" s="32" t="n"/>
      <c r="E186" s="32" t="n"/>
      <c r="F186" s="41" t="n"/>
      <c r="G186" s="32" t="n"/>
      <c r="H186" s="42" t="n"/>
      <c r="I186" s="42" t="n"/>
      <c r="J186" s="42">
        <f>IF(AND(H186&lt;&gt;"",I186&lt;&gt;""),H186-I186,IF(H186&lt;&gt;"",H186,""))</f>
        <v/>
      </c>
      <c r="K186" s="32" t="n"/>
      <c r="L186" s="41" t="n"/>
      <c r="M186" s="42" t="n"/>
      <c r="N186" s="42">
        <f>IF(J186&lt;&gt;"",N185+J186,N185)</f>
        <v/>
      </c>
      <c r="O186" s="32" t="n"/>
      <c r="P186" s="32" t="n"/>
    </row>
    <row r="187">
      <c r="A187" s="123" t="n">
        <v>181</v>
      </c>
      <c r="B187" s="39" t="n"/>
      <c r="C187" s="28" t="n"/>
      <c r="D187" s="28" t="n"/>
      <c r="E187" s="28" t="n"/>
      <c r="F187" s="39" t="n"/>
      <c r="G187" s="28" t="n"/>
      <c r="H187" s="40" t="n"/>
      <c r="I187" s="40" t="n"/>
      <c r="J187" s="40">
        <f>IF(AND(H187&lt;&gt;"",I187&lt;&gt;""),H187-I187,IF(H187&lt;&gt;"",H187,""))</f>
        <v/>
      </c>
      <c r="K187" s="28" t="n"/>
      <c r="L187" s="39" t="n"/>
      <c r="M187" s="40" t="n"/>
      <c r="N187" s="40">
        <f>IF(J187&lt;&gt;"",N186+J187,N186)</f>
        <v/>
      </c>
      <c r="O187" s="28" t="n"/>
      <c r="P187" s="28" t="n"/>
    </row>
    <row r="188">
      <c r="A188" s="125" t="n">
        <v>182</v>
      </c>
      <c r="B188" s="41" t="n"/>
      <c r="C188" s="32" t="n"/>
      <c r="D188" s="32" t="n"/>
      <c r="E188" s="32" t="n"/>
      <c r="F188" s="41" t="n"/>
      <c r="G188" s="32" t="n"/>
      <c r="H188" s="42" t="n"/>
      <c r="I188" s="42" t="n"/>
      <c r="J188" s="42">
        <f>IF(AND(H188&lt;&gt;"",I188&lt;&gt;""),H188-I188,IF(H188&lt;&gt;"",H188,""))</f>
        <v/>
      </c>
      <c r="K188" s="32" t="n"/>
      <c r="L188" s="41" t="n"/>
      <c r="M188" s="42" t="n"/>
      <c r="N188" s="42">
        <f>IF(J188&lt;&gt;"",N187+J188,N187)</f>
        <v/>
      </c>
      <c r="O188" s="32" t="n"/>
      <c r="P188" s="32" t="n"/>
    </row>
    <row r="189">
      <c r="A189" s="123" t="n">
        <v>183</v>
      </c>
      <c r="B189" s="39" t="n"/>
      <c r="C189" s="28" t="n"/>
      <c r="D189" s="28" t="n"/>
      <c r="E189" s="28" t="n"/>
      <c r="F189" s="39" t="n"/>
      <c r="G189" s="28" t="n"/>
      <c r="H189" s="40" t="n"/>
      <c r="I189" s="40" t="n"/>
      <c r="J189" s="40">
        <f>IF(AND(H189&lt;&gt;"",I189&lt;&gt;""),H189-I189,IF(H189&lt;&gt;"",H189,""))</f>
        <v/>
      </c>
      <c r="K189" s="28" t="n"/>
      <c r="L189" s="39" t="n"/>
      <c r="M189" s="40" t="n"/>
      <c r="N189" s="40">
        <f>IF(J189&lt;&gt;"",N188+J189,N188)</f>
        <v/>
      </c>
      <c r="O189" s="28" t="n"/>
      <c r="P189" s="28" t="n"/>
    </row>
    <row r="190">
      <c r="A190" s="125" t="n">
        <v>184</v>
      </c>
      <c r="B190" s="41" t="n"/>
      <c r="C190" s="32" t="n"/>
      <c r="D190" s="32" t="n"/>
      <c r="E190" s="32" t="n"/>
      <c r="F190" s="41" t="n"/>
      <c r="G190" s="32" t="n"/>
      <c r="H190" s="42" t="n"/>
      <c r="I190" s="42" t="n"/>
      <c r="J190" s="42">
        <f>IF(AND(H190&lt;&gt;"",I190&lt;&gt;""),H190-I190,IF(H190&lt;&gt;"",H190,""))</f>
        <v/>
      </c>
      <c r="K190" s="32" t="n"/>
      <c r="L190" s="41" t="n"/>
      <c r="M190" s="42" t="n"/>
      <c r="N190" s="42">
        <f>IF(J190&lt;&gt;"",N189+J190,N189)</f>
        <v/>
      </c>
      <c r="O190" s="32" t="n"/>
      <c r="P190" s="32" t="n"/>
    </row>
    <row r="191">
      <c r="A191" s="123" t="n">
        <v>185</v>
      </c>
      <c r="B191" s="39" t="n"/>
      <c r="C191" s="28" t="n"/>
      <c r="D191" s="28" t="n"/>
      <c r="E191" s="28" t="n"/>
      <c r="F191" s="39" t="n"/>
      <c r="G191" s="28" t="n"/>
      <c r="H191" s="40" t="n"/>
      <c r="I191" s="40" t="n"/>
      <c r="J191" s="40">
        <f>IF(AND(H191&lt;&gt;"",I191&lt;&gt;""),H191-I191,IF(H191&lt;&gt;"",H191,""))</f>
        <v/>
      </c>
      <c r="K191" s="28" t="n"/>
      <c r="L191" s="39" t="n"/>
      <c r="M191" s="40" t="n"/>
      <c r="N191" s="40">
        <f>IF(J191&lt;&gt;"",N190+J191,N190)</f>
        <v/>
      </c>
      <c r="O191" s="28" t="n"/>
      <c r="P191" s="28" t="n"/>
    </row>
    <row r="192">
      <c r="A192" s="125" t="n">
        <v>186</v>
      </c>
      <c r="B192" s="41" t="n"/>
      <c r="C192" s="32" t="n"/>
      <c r="D192" s="32" t="n"/>
      <c r="E192" s="32" t="n"/>
      <c r="F192" s="41" t="n"/>
      <c r="G192" s="32" t="n"/>
      <c r="H192" s="42" t="n"/>
      <c r="I192" s="42" t="n"/>
      <c r="J192" s="42">
        <f>IF(AND(H192&lt;&gt;"",I192&lt;&gt;""),H192-I192,IF(H192&lt;&gt;"",H192,""))</f>
        <v/>
      </c>
      <c r="K192" s="32" t="n"/>
      <c r="L192" s="41" t="n"/>
      <c r="M192" s="42" t="n"/>
      <c r="N192" s="42">
        <f>IF(J192&lt;&gt;"",N191+J192,N191)</f>
        <v/>
      </c>
      <c r="O192" s="32" t="n"/>
      <c r="P192" s="32" t="n"/>
    </row>
    <row r="193">
      <c r="A193" s="123" t="n">
        <v>187</v>
      </c>
      <c r="B193" s="39" t="n"/>
      <c r="C193" s="28" t="n"/>
      <c r="D193" s="28" t="n"/>
      <c r="E193" s="28" t="n"/>
      <c r="F193" s="39" t="n"/>
      <c r="G193" s="28" t="n"/>
      <c r="H193" s="40" t="n"/>
      <c r="I193" s="40" t="n"/>
      <c r="J193" s="40">
        <f>IF(AND(H193&lt;&gt;"",I193&lt;&gt;""),H193-I193,IF(H193&lt;&gt;"",H193,""))</f>
        <v/>
      </c>
      <c r="K193" s="28" t="n"/>
      <c r="L193" s="39" t="n"/>
      <c r="M193" s="40" t="n"/>
      <c r="N193" s="40">
        <f>IF(J193&lt;&gt;"",N192+J193,N192)</f>
        <v/>
      </c>
      <c r="O193" s="28" t="n"/>
      <c r="P193" s="28" t="n"/>
    </row>
    <row r="194">
      <c r="A194" s="125" t="n">
        <v>188</v>
      </c>
      <c r="B194" s="41" t="n"/>
      <c r="C194" s="32" t="n"/>
      <c r="D194" s="32" t="n"/>
      <c r="E194" s="32" t="n"/>
      <c r="F194" s="41" t="n"/>
      <c r="G194" s="32" t="n"/>
      <c r="H194" s="42" t="n"/>
      <c r="I194" s="42" t="n"/>
      <c r="J194" s="42">
        <f>IF(AND(H194&lt;&gt;"",I194&lt;&gt;""),H194-I194,IF(H194&lt;&gt;"",H194,""))</f>
        <v/>
      </c>
      <c r="K194" s="32" t="n"/>
      <c r="L194" s="41" t="n"/>
      <c r="M194" s="42" t="n"/>
      <c r="N194" s="42">
        <f>IF(J194&lt;&gt;"",N193+J194,N193)</f>
        <v/>
      </c>
      <c r="O194" s="32" t="n"/>
      <c r="P194" s="32" t="n"/>
    </row>
    <row r="195">
      <c r="A195" s="123" t="n">
        <v>189</v>
      </c>
      <c r="B195" s="39" t="n"/>
      <c r="C195" s="28" t="n"/>
      <c r="D195" s="28" t="n"/>
      <c r="E195" s="28" t="n"/>
      <c r="F195" s="39" t="n"/>
      <c r="G195" s="28" t="n"/>
      <c r="H195" s="40" t="n"/>
      <c r="I195" s="40" t="n"/>
      <c r="J195" s="40">
        <f>IF(AND(H195&lt;&gt;"",I195&lt;&gt;""),H195-I195,IF(H195&lt;&gt;"",H195,""))</f>
        <v/>
      </c>
      <c r="K195" s="28" t="n"/>
      <c r="L195" s="39" t="n"/>
      <c r="M195" s="40" t="n"/>
      <c r="N195" s="40">
        <f>IF(J195&lt;&gt;"",N194+J195,N194)</f>
        <v/>
      </c>
      <c r="O195" s="28" t="n"/>
      <c r="P195" s="28" t="n"/>
    </row>
    <row r="196">
      <c r="A196" s="125" t="n">
        <v>190</v>
      </c>
      <c r="B196" s="41" t="n"/>
      <c r="C196" s="32" t="n"/>
      <c r="D196" s="32" t="n"/>
      <c r="E196" s="32" t="n"/>
      <c r="F196" s="41" t="n"/>
      <c r="G196" s="32" t="n"/>
      <c r="H196" s="42" t="n"/>
      <c r="I196" s="42" t="n"/>
      <c r="J196" s="42">
        <f>IF(AND(H196&lt;&gt;"",I196&lt;&gt;""),H196-I196,IF(H196&lt;&gt;"",H196,""))</f>
        <v/>
      </c>
      <c r="K196" s="32" t="n"/>
      <c r="L196" s="41" t="n"/>
      <c r="M196" s="42" t="n"/>
      <c r="N196" s="42">
        <f>IF(J196&lt;&gt;"",N195+J196,N195)</f>
        <v/>
      </c>
      <c r="O196" s="32" t="n"/>
      <c r="P196" s="32" t="n"/>
    </row>
    <row r="197">
      <c r="A197" s="123" t="n">
        <v>191</v>
      </c>
      <c r="B197" s="39" t="n"/>
      <c r="C197" s="28" t="n"/>
      <c r="D197" s="28" t="n"/>
      <c r="E197" s="28" t="n"/>
      <c r="F197" s="39" t="n"/>
      <c r="G197" s="28" t="n"/>
      <c r="H197" s="40" t="n"/>
      <c r="I197" s="40" t="n"/>
      <c r="J197" s="40">
        <f>IF(AND(H197&lt;&gt;"",I197&lt;&gt;""),H197-I197,IF(H197&lt;&gt;"",H197,""))</f>
        <v/>
      </c>
      <c r="K197" s="28" t="n"/>
      <c r="L197" s="39" t="n"/>
      <c r="M197" s="40" t="n"/>
      <c r="N197" s="40">
        <f>IF(J197&lt;&gt;"",N196+J197,N196)</f>
        <v/>
      </c>
      <c r="O197" s="28" t="n"/>
      <c r="P197" s="28" t="n"/>
    </row>
    <row r="198">
      <c r="A198" s="125" t="n">
        <v>192</v>
      </c>
      <c r="B198" s="41" t="n"/>
      <c r="C198" s="32" t="n"/>
      <c r="D198" s="32" t="n"/>
      <c r="E198" s="32" t="n"/>
      <c r="F198" s="41" t="n"/>
      <c r="G198" s="32" t="n"/>
      <c r="H198" s="42" t="n"/>
      <c r="I198" s="42" t="n"/>
      <c r="J198" s="42">
        <f>IF(AND(H198&lt;&gt;"",I198&lt;&gt;""),H198-I198,IF(H198&lt;&gt;"",H198,""))</f>
        <v/>
      </c>
      <c r="K198" s="32" t="n"/>
      <c r="L198" s="41" t="n"/>
      <c r="M198" s="42" t="n"/>
      <c r="N198" s="42">
        <f>IF(J198&lt;&gt;"",N197+J198,N197)</f>
        <v/>
      </c>
      <c r="O198" s="32" t="n"/>
      <c r="P198" s="32" t="n"/>
    </row>
    <row r="199">
      <c r="A199" s="123" t="n">
        <v>193</v>
      </c>
      <c r="B199" s="39" t="n"/>
      <c r="C199" s="28" t="n"/>
      <c r="D199" s="28" t="n"/>
      <c r="E199" s="28" t="n"/>
      <c r="F199" s="39" t="n"/>
      <c r="G199" s="28" t="n"/>
      <c r="H199" s="40" t="n"/>
      <c r="I199" s="40" t="n"/>
      <c r="J199" s="40">
        <f>IF(AND(H199&lt;&gt;"",I199&lt;&gt;""),H199-I199,IF(H199&lt;&gt;"",H199,""))</f>
        <v/>
      </c>
      <c r="K199" s="28" t="n"/>
      <c r="L199" s="39" t="n"/>
      <c r="M199" s="40" t="n"/>
      <c r="N199" s="40">
        <f>IF(J199&lt;&gt;"",N198+J199,N198)</f>
        <v/>
      </c>
      <c r="O199" s="28" t="n"/>
      <c r="P199" s="28" t="n"/>
    </row>
    <row r="200">
      <c r="A200" s="125" t="n">
        <v>194</v>
      </c>
      <c r="B200" s="41" t="n"/>
      <c r="C200" s="32" t="n"/>
      <c r="D200" s="32" t="n"/>
      <c r="E200" s="32" t="n"/>
      <c r="F200" s="41" t="n"/>
      <c r="G200" s="32" t="n"/>
      <c r="H200" s="42" t="n"/>
      <c r="I200" s="42" t="n"/>
      <c r="J200" s="42">
        <f>IF(AND(H200&lt;&gt;"",I200&lt;&gt;""),H200-I200,IF(H200&lt;&gt;"",H200,""))</f>
        <v/>
      </c>
      <c r="K200" s="32" t="n"/>
      <c r="L200" s="41" t="n"/>
      <c r="M200" s="42" t="n"/>
      <c r="N200" s="42">
        <f>IF(J200&lt;&gt;"",N199+J200,N199)</f>
        <v/>
      </c>
      <c r="O200" s="32" t="n"/>
      <c r="P200" s="32" t="n"/>
    </row>
    <row r="201">
      <c r="A201" s="123" t="n">
        <v>195</v>
      </c>
      <c r="B201" s="39" t="n"/>
      <c r="C201" s="28" t="n"/>
      <c r="D201" s="28" t="n"/>
      <c r="E201" s="28" t="n"/>
      <c r="F201" s="39" t="n"/>
      <c r="G201" s="28" t="n"/>
      <c r="H201" s="40" t="n"/>
      <c r="I201" s="40" t="n"/>
      <c r="J201" s="40">
        <f>IF(AND(H201&lt;&gt;"",I201&lt;&gt;""),H201-I201,IF(H201&lt;&gt;"",H201,""))</f>
        <v/>
      </c>
      <c r="K201" s="28" t="n"/>
      <c r="L201" s="39" t="n"/>
      <c r="M201" s="40" t="n"/>
      <c r="N201" s="40">
        <f>IF(J201&lt;&gt;"",N200+J201,N200)</f>
        <v/>
      </c>
      <c r="O201" s="28" t="n"/>
      <c r="P201" s="28" t="n"/>
    </row>
    <row r="202">
      <c r="A202" s="125" t="n">
        <v>196</v>
      </c>
      <c r="B202" s="41" t="n"/>
      <c r="C202" s="32" t="n"/>
      <c r="D202" s="32" t="n"/>
      <c r="E202" s="32" t="n"/>
      <c r="F202" s="41" t="n"/>
      <c r="G202" s="32" t="n"/>
      <c r="H202" s="42" t="n"/>
      <c r="I202" s="42" t="n"/>
      <c r="J202" s="42">
        <f>IF(AND(H202&lt;&gt;"",I202&lt;&gt;""),H202-I202,IF(H202&lt;&gt;"",H202,""))</f>
        <v/>
      </c>
      <c r="K202" s="32" t="n"/>
      <c r="L202" s="41" t="n"/>
      <c r="M202" s="42" t="n"/>
      <c r="N202" s="42">
        <f>IF(J202&lt;&gt;"",N201+J202,N201)</f>
        <v/>
      </c>
      <c r="O202" s="32" t="n"/>
      <c r="P202" s="32" t="n"/>
    </row>
    <row r="203">
      <c r="A203" s="123" t="n">
        <v>197</v>
      </c>
      <c r="B203" s="39" t="n"/>
      <c r="C203" s="28" t="n"/>
      <c r="D203" s="28" t="n"/>
      <c r="E203" s="28" t="n"/>
      <c r="F203" s="39" t="n"/>
      <c r="G203" s="28" t="n"/>
      <c r="H203" s="40" t="n"/>
      <c r="I203" s="40" t="n"/>
      <c r="J203" s="40">
        <f>IF(AND(H203&lt;&gt;"",I203&lt;&gt;""),H203-I203,IF(H203&lt;&gt;"",H203,""))</f>
        <v/>
      </c>
      <c r="K203" s="28" t="n"/>
      <c r="L203" s="39" t="n"/>
      <c r="M203" s="40" t="n"/>
      <c r="N203" s="40">
        <f>IF(J203&lt;&gt;"",N202+J203,N202)</f>
        <v/>
      </c>
      <c r="O203" s="28" t="n"/>
      <c r="P203" s="28" t="n"/>
    </row>
    <row r="204">
      <c r="A204" s="125" t="n">
        <v>198</v>
      </c>
      <c r="B204" s="41" t="n"/>
      <c r="C204" s="32" t="n"/>
      <c r="D204" s="32" t="n"/>
      <c r="E204" s="32" t="n"/>
      <c r="F204" s="41" t="n"/>
      <c r="G204" s="32" t="n"/>
      <c r="H204" s="42" t="n"/>
      <c r="I204" s="42" t="n"/>
      <c r="J204" s="42">
        <f>IF(AND(H204&lt;&gt;"",I204&lt;&gt;""),H204-I204,IF(H204&lt;&gt;"",H204,""))</f>
        <v/>
      </c>
      <c r="K204" s="32" t="n"/>
      <c r="L204" s="41" t="n"/>
      <c r="M204" s="42" t="n"/>
      <c r="N204" s="42">
        <f>IF(J204&lt;&gt;"",N203+J204,N203)</f>
        <v/>
      </c>
      <c r="O204" s="32" t="n"/>
      <c r="P204" s="32" t="n"/>
    </row>
    <row r="205">
      <c r="A205" s="123" t="n">
        <v>199</v>
      </c>
      <c r="B205" s="39" t="n"/>
      <c r="C205" s="28" t="n"/>
      <c r="D205" s="28" t="n"/>
      <c r="E205" s="28" t="n"/>
      <c r="F205" s="39" t="n"/>
      <c r="G205" s="28" t="n"/>
      <c r="H205" s="40" t="n"/>
      <c r="I205" s="40" t="n"/>
      <c r="J205" s="40">
        <f>IF(AND(H205&lt;&gt;"",I205&lt;&gt;""),H205-I205,IF(H205&lt;&gt;"",H205,""))</f>
        <v/>
      </c>
      <c r="K205" s="28" t="n"/>
      <c r="L205" s="39" t="n"/>
      <c r="M205" s="40" t="n"/>
      <c r="N205" s="40">
        <f>IF(J205&lt;&gt;"",N204+J205,N204)</f>
        <v/>
      </c>
      <c r="O205" s="28" t="n"/>
      <c r="P205" s="28" t="n"/>
    </row>
    <row r="206">
      <c r="A206" s="125" t="n">
        <v>200</v>
      </c>
      <c r="B206" s="41" t="n"/>
      <c r="C206" s="32" t="n"/>
      <c r="D206" s="32" t="n"/>
      <c r="E206" s="32" t="n"/>
      <c r="F206" s="41" t="n"/>
      <c r="G206" s="32" t="n"/>
      <c r="H206" s="42" t="n"/>
      <c r="I206" s="42" t="n"/>
      <c r="J206" s="42">
        <f>IF(AND(H206&lt;&gt;"",I206&lt;&gt;""),H206-I206,IF(H206&lt;&gt;"",H206,""))</f>
        <v/>
      </c>
      <c r="K206" s="32" t="n"/>
      <c r="L206" s="41" t="n"/>
      <c r="M206" s="42" t="n"/>
      <c r="N206" s="42">
        <f>IF(J206&lt;&gt;"",N205+J206,N205)</f>
        <v/>
      </c>
      <c r="O206" s="32" t="n"/>
      <c r="P206" s="32" t="n"/>
    </row>
    <row r="207">
      <c r="A207" s="123" t="n">
        <v>201</v>
      </c>
      <c r="B207" s="39" t="n"/>
      <c r="C207" s="28" t="n"/>
      <c r="D207" s="28" t="n"/>
      <c r="E207" s="28" t="n"/>
      <c r="F207" s="39" t="n"/>
      <c r="G207" s="28" t="n"/>
      <c r="H207" s="40" t="n"/>
      <c r="I207" s="40" t="n"/>
      <c r="J207" s="40">
        <f>IF(AND(H207&lt;&gt;"",I207&lt;&gt;""),H207-I207,IF(H207&lt;&gt;"",H207,""))</f>
        <v/>
      </c>
      <c r="K207" s="28" t="n"/>
      <c r="L207" s="39" t="n"/>
      <c r="M207" s="40" t="n"/>
      <c r="N207" s="40">
        <f>IF(J207&lt;&gt;"",N206+J207,N206)</f>
        <v/>
      </c>
      <c r="O207" s="28" t="n"/>
      <c r="P207" s="28" t="n"/>
    </row>
    <row r="208">
      <c r="A208" s="125" t="n">
        <v>202</v>
      </c>
      <c r="B208" s="41" t="n"/>
      <c r="C208" s="32" t="n"/>
      <c r="D208" s="32" t="n"/>
      <c r="E208" s="32" t="n"/>
      <c r="F208" s="41" t="n"/>
      <c r="G208" s="32" t="n"/>
      <c r="H208" s="42" t="n"/>
      <c r="I208" s="42" t="n"/>
      <c r="J208" s="42">
        <f>IF(AND(H208&lt;&gt;"",I208&lt;&gt;""),H208-I208,IF(H208&lt;&gt;"",H208,""))</f>
        <v/>
      </c>
      <c r="K208" s="32" t="n"/>
      <c r="L208" s="41" t="n"/>
      <c r="M208" s="42" t="n"/>
      <c r="N208" s="42">
        <f>IF(J208&lt;&gt;"",N207+J208,N207)</f>
        <v/>
      </c>
      <c r="O208" s="32" t="n"/>
      <c r="P208" s="32" t="n"/>
    </row>
    <row r="209">
      <c r="A209" s="123" t="n">
        <v>203</v>
      </c>
      <c r="B209" s="39" t="n"/>
      <c r="C209" s="28" t="n"/>
      <c r="D209" s="28" t="n"/>
      <c r="E209" s="28" t="n"/>
      <c r="F209" s="39" t="n"/>
      <c r="G209" s="28" t="n"/>
      <c r="H209" s="40" t="n"/>
      <c r="I209" s="40" t="n"/>
      <c r="J209" s="40">
        <f>IF(AND(H209&lt;&gt;"",I209&lt;&gt;""),H209-I209,IF(H209&lt;&gt;"",H209,""))</f>
        <v/>
      </c>
      <c r="K209" s="28" t="n"/>
      <c r="L209" s="39" t="n"/>
      <c r="M209" s="40" t="n"/>
      <c r="N209" s="40">
        <f>IF(J209&lt;&gt;"",N208+J209,N208)</f>
        <v/>
      </c>
      <c r="O209" s="28" t="n"/>
      <c r="P209" s="28" t="n"/>
    </row>
    <row r="210">
      <c r="A210" s="125" t="n">
        <v>204</v>
      </c>
      <c r="B210" s="41" t="n"/>
      <c r="C210" s="32" t="n"/>
      <c r="D210" s="32" t="n"/>
      <c r="E210" s="32" t="n"/>
      <c r="F210" s="41" t="n"/>
      <c r="G210" s="32" t="n"/>
      <c r="H210" s="42" t="n"/>
      <c r="I210" s="42" t="n"/>
      <c r="J210" s="42">
        <f>IF(AND(H210&lt;&gt;"",I210&lt;&gt;""),H210-I210,IF(H210&lt;&gt;"",H210,""))</f>
        <v/>
      </c>
      <c r="K210" s="32" t="n"/>
      <c r="L210" s="41" t="n"/>
      <c r="M210" s="42" t="n"/>
      <c r="N210" s="42">
        <f>IF(J210&lt;&gt;"",N209+J210,N209)</f>
        <v/>
      </c>
      <c r="O210" s="32" t="n"/>
      <c r="P210" s="32" t="n"/>
    </row>
    <row r="211">
      <c r="A211" s="123" t="n">
        <v>205</v>
      </c>
      <c r="B211" s="39" t="n"/>
      <c r="C211" s="28" t="n"/>
      <c r="D211" s="28" t="n"/>
      <c r="E211" s="28" t="n"/>
      <c r="F211" s="39" t="n"/>
      <c r="G211" s="28" t="n"/>
      <c r="H211" s="40" t="n"/>
      <c r="I211" s="40" t="n"/>
      <c r="J211" s="40">
        <f>IF(AND(H211&lt;&gt;"",I211&lt;&gt;""),H211-I211,IF(H211&lt;&gt;"",H211,""))</f>
        <v/>
      </c>
      <c r="K211" s="28" t="n"/>
      <c r="L211" s="39" t="n"/>
      <c r="M211" s="40" t="n"/>
      <c r="N211" s="40">
        <f>IF(J211&lt;&gt;"",N210+J211,N210)</f>
        <v/>
      </c>
      <c r="O211" s="28" t="n"/>
      <c r="P211" s="28" t="n"/>
    </row>
    <row r="212">
      <c r="A212" s="125" t="n">
        <v>206</v>
      </c>
      <c r="B212" s="41" t="n"/>
      <c r="C212" s="32" t="n"/>
      <c r="D212" s="32" t="n"/>
      <c r="E212" s="32" t="n"/>
      <c r="F212" s="41" t="n"/>
      <c r="G212" s="32" t="n"/>
      <c r="H212" s="42" t="n"/>
      <c r="I212" s="42" t="n"/>
      <c r="J212" s="42">
        <f>IF(AND(H212&lt;&gt;"",I212&lt;&gt;""),H212-I212,IF(H212&lt;&gt;"",H212,""))</f>
        <v/>
      </c>
      <c r="K212" s="32" t="n"/>
      <c r="L212" s="41" t="n"/>
      <c r="M212" s="42" t="n"/>
      <c r="N212" s="42">
        <f>IF(J212&lt;&gt;"",N211+J212,N211)</f>
        <v/>
      </c>
      <c r="O212" s="32" t="n"/>
      <c r="P212" s="32" t="n"/>
    </row>
    <row r="213">
      <c r="A213" s="123" t="n">
        <v>207</v>
      </c>
      <c r="B213" s="39" t="n"/>
      <c r="C213" s="28" t="n"/>
      <c r="D213" s="28" t="n"/>
      <c r="E213" s="28" t="n"/>
      <c r="F213" s="39" t="n"/>
      <c r="G213" s="28" t="n"/>
      <c r="H213" s="40" t="n"/>
      <c r="I213" s="40" t="n"/>
      <c r="J213" s="40">
        <f>IF(AND(H213&lt;&gt;"",I213&lt;&gt;""),H213-I213,IF(H213&lt;&gt;"",H213,""))</f>
        <v/>
      </c>
      <c r="K213" s="28" t="n"/>
      <c r="L213" s="39" t="n"/>
      <c r="M213" s="40" t="n"/>
      <c r="N213" s="40">
        <f>IF(J213&lt;&gt;"",N212+J213,N212)</f>
        <v/>
      </c>
      <c r="O213" s="28" t="n"/>
      <c r="P213" s="28" t="n"/>
    </row>
    <row r="214">
      <c r="A214" s="125" t="n">
        <v>208</v>
      </c>
      <c r="B214" s="41" t="n"/>
      <c r="C214" s="32" t="n"/>
      <c r="D214" s="32" t="n"/>
      <c r="E214" s="32" t="n"/>
      <c r="F214" s="41" t="n"/>
      <c r="G214" s="32" t="n"/>
      <c r="H214" s="42" t="n"/>
      <c r="I214" s="42" t="n"/>
      <c r="J214" s="42">
        <f>IF(AND(H214&lt;&gt;"",I214&lt;&gt;""),H214-I214,IF(H214&lt;&gt;"",H214,""))</f>
        <v/>
      </c>
      <c r="K214" s="32" t="n"/>
      <c r="L214" s="41" t="n"/>
      <c r="M214" s="42" t="n"/>
      <c r="N214" s="42">
        <f>IF(J214&lt;&gt;"",N213+J214,N213)</f>
        <v/>
      </c>
      <c r="O214" s="32" t="n"/>
      <c r="P214" s="32" t="n"/>
    </row>
    <row r="215">
      <c r="A215" s="123" t="n">
        <v>209</v>
      </c>
      <c r="B215" s="39" t="n"/>
      <c r="C215" s="28" t="n"/>
      <c r="D215" s="28" t="n"/>
      <c r="E215" s="28" t="n"/>
      <c r="F215" s="39" t="n"/>
      <c r="G215" s="28" t="n"/>
      <c r="H215" s="40" t="n"/>
      <c r="I215" s="40" t="n"/>
      <c r="J215" s="40">
        <f>IF(AND(H215&lt;&gt;"",I215&lt;&gt;""),H215-I215,IF(H215&lt;&gt;"",H215,""))</f>
        <v/>
      </c>
      <c r="K215" s="28" t="n"/>
      <c r="L215" s="39" t="n"/>
      <c r="M215" s="40" t="n"/>
      <c r="N215" s="40">
        <f>IF(J215&lt;&gt;"",N214+J215,N214)</f>
        <v/>
      </c>
      <c r="O215" s="28" t="n"/>
      <c r="P215" s="28" t="n"/>
    </row>
    <row r="216">
      <c r="A216" s="125" t="n">
        <v>210</v>
      </c>
      <c r="B216" s="41" t="n"/>
      <c r="C216" s="32" t="n"/>
      <c r="D216" s="32" t="n"/>
      <c r="E216" s="32" t="n"/>
      <c r="F216" s="41" t="n"/>
      <c r="G216" s="32" t="n"/>
      <c r="H216" s="42" t="n"/>
      <c r="I216" s="42" t="n"/>
      <c r="J216" s="42">
        <f>IF(AND(H216&lt;&gt;"",I216&lt;&gt;""),H216-I216,IF(H216&lt;&gt;"",H216,""))</f>
        <v/>
      </c>
      <c r="K216" s="32" t="n"/>
      <c r="L216" s="41" t="n"/>
      <c r="M216" s="42" t="n"/>
      <c r="N216" s="42">
        <f>IF(J216&lt;&gt;"",N215+J216,N215)</f>
        <v/>
      </c>
      <c r="O216" s="32" t="n"/>
      <c r="P216" s="32" t="n"/>
    </row>
    <row r="217">
      <c r="A217" s="123" t="n">
        <v>211</v>
      </c>
      <c r="B217" s="39" t="n"/>
      <c r="C217" s="28" t="n"/>
      <c r="D217" s="28" t="n"/>
      <c r="E217" s="28" t="n"/>
      <c r="F217" s="39" t="n"/>
      <c r="G217" s="28" t="n"/>
      <c r="H217" s="40" t="n"/>
      <c r="I217" s="40" t="n"/>
      <c r="J217" s="40">
        <f>IF(AND(H217&lt;&gt;"",I217&lt;&gt;""),H217-I217,IF(H217&lt;&gt;"",H217,""))</f>
        <v/>
      </c>
      <c r="K217" s="28" t="n"/>
      <c r="L217" s="39" t="n"/>
      <c r="M217" s="40" t="n"/>
      <c r="N217" s="40">
        <f>IF(J217&lt;&gt;"",N216+J217,N216)</f>
        <v/>
      </c>
      <c r="O217" s="28" t="n"/>
      <c r="P217" s="28" t="n"/>
    </row>
    <row r="218">
      <c r="A218" s="125" t="n">
        <v>212</v>
      </c>
      <c r="B218" s="41" t="n"/>
      <c r="C218" s="32" t="n"/>
      <c r="D218" s="32" t="n"/>
      <c r="E218" s="32" t="n"/>
      <c r="F218" s="41" t="n"/>
      <c r="G218" s="32" t="n"/>
      <c r="H218" s="42" t="n"/>
      <c r="I218" s="42" t="n"/>
      <c r="J218" s="42">
        <f>IF(AND(H218&lt;&gt;"",I218&lt;&gt;""),H218-I218,IF(H218&lt;&gt;"",H218,""))</f>
        <v/>
      </c>
      <c r="K218" s="32" t="n"/>
      <c r="L218" s="41" t="n"/>
      <c r="M218" s="42" t="n"/>
      <c r="N218" s="42">
        <f>IF(J218&lt;&gt;"",N217+J218,N217)</f>
        <v/>
      </c>
      <c r="O218" s="32" t="n"/>
      <c r="P218" s="32" t="n"/>
    </row>
    <row r="219">
      <c r="A219" s="123" t="n">
        <v>213</v>
      </c>
      <c r="B219" s="39" t="n"/>
      <c r="C219" s="28" t="n"/>
      <c r="D219" s="28" t="n"/>
      <c r="E219" s="28" t="n"/>
      <c r="F219" s="39" t="n"/>
      <c r="G219" s="28" t="n"/>
      <c r="H219" s="40" t="n"/>
      <c r="I219" s="40" t="n"/>
      <c r="J219" s="40">
        <f>IF(AND(H219&lt;&gt;"",I219&lt;&gt;""),H219-I219,IF(H219&lt;&gt;"",H219,""))</f>
        <v/>
      </c>
      <c r="K219" s="28" t="n"/>
      <c r="L219" s="39" t="n"/>
      <c r="M219" s="40" t="n"/>
      <c r="N219" s="40">
        <f>IF(J219&lt;&gt;"",N218+J219,N218)</f>
        <v/>
      </c>
      <c r="O219" s="28" t="n"/>
      <c r="P219" s="28" t="n"/>
    </row>
    <row r="220">
      <c r="A220" s="125" t="n">
        <v>214</v>
      </c>
      <c r="B220" s="41" t="n"/>
      <c r="C220" s="32" t="n"/>
      <c r="D220" s="32" t="n"/>
      <c r="E220" s="32" t="n"/>
      <c r="F220" s="41" t="n"/>
      <c r="G220" s="32" t="n"/>
      <c r="H220" s="42" t="n"/>
      <c r="I220" s="42" t="n"/>
      <c r="J220" s="42">
        <f>IF(AND(H220&lt;&gt;"",I220&lt;&gt;""),H220-I220,IF(H220&lt;&gt;"",H220,""))</f>
        <v/>
      </c>
      <c r="K220" s="32" t="n"/>
      <c r="L220" s="41" t="n"/>
      <c r="M220" s="42" t="n"/>
      <c r="N220" s="42">
        <f>IF(J220&lt;&gt;"",N219+J220,N219)</f>
        <v/>
      </c>
      <c r="O220" s="32" t="n"/>
      <c r="P220" s="32" t="n"/>
    </row>
    <row r="221">
      <c r="A221" s="123" t="n">
        <v>215</v>
      </c>
      <c r="B221" s="39" t="n"/>
      <c r="C221" s="28" t="n"/>
      <c r="D221" s="28" t="n"/>
      <c r="E221" s="28" t="n"/>
      <c r="F221" s="39" t="n"/>
      <c r="G221" s="28" t="n"/>
      <c r="H221" s="40" t="n"/>
      <c r="I221" s="40" t="n"/>
      <c r="J221" s="40">
        <f>IF(AND(H221&lt;&gt;"",I221&lt;&gt;""),H221-I221,IF(H221&lt;&gt;"",H221,""))</f>
        <v/>
      </c>
      <c r="K221" s="28" t="n"/>
      <c r="L221" s="39" t="n"/>
      <c r="M221" s="40" t="n"/>
      <c r="N221" s="40">
        <f>IF(J221&lt;&gt;"",N220+J221,N220)</f>
        <v/>
      </c>
      <c r="O221" s="28" t="n"/>
      <c r="P221" s="28" t="n"/>
    </row>
    <row r="222">
      <c r="A222" s="125" t="n">
        <v>216</v>
      </c>
      <c r="B222" s="41" t="n"/>
      <c r="C222" s="32" t="n"/>
      <c r="D222" s="32" t="n"/>
      <c r="E222" s="32" t="n"/>
      <c r="F222" s="41" t="n"/>
      <c r="G222" s="32" t="n"/>
      <c r="H222" s="42" t="n"/>
      <c r="I222" s="42" t="n"/>
      <c r="J222" s="42">
        <f>IF(AND(H222&lt;&gt;"",I222&lt;&gt;""),H222-I222,IF(H222&lt;&gt;"",H222,""))</f>
        <v/>
      </c>
      <c r="K222" s="32" t="n"/>
      <c r="L222" s="41" t="n"/>
      <c r="M222" s="42" t="n"/>
      <c r="N222" s="42">
        <f>IF(J222&lt;&gt;"",N221+J222,N221)</f>
        <v/>
      </c>
      <c r="O222" s="32" t="n"/>
      <c r="P222" s="32" t="n"/>
    </row>
    <row r="223">
      <c r="A223" s="123" t="n">
        <v>217</v>
      </c>
      <c r="B223" s="39" t="n"/>
      <c r="C223" s="28" t="n"/>
      <c r="D223" s="28" t="n"/>
      <c r="E223" s="28" t="n"/>
      <c r="F223" s="39" t="n"/>
      <c r="G223" s="28" t="n"/>
      <c r="H223" s="40" t="n"/>
      <c r="I223" s="40" t="n"/>
      <c r="J223" s="40">
        <f>IF(AND(H223&lt;&gt;"",I223&lt;&gt;""),H223-I223,IF(H223&lt;&gt;"",H223,""))</f>
        <v/>
      </c>
      <c r="K223" s="28" t="n"/>
      <c r="L223" s="39" t="n"/>
      <c r="M223" s="40" t="n"/>
      <c r="N223" s="40">
        <f>IF(J223&lt;&gt;"",N222+J223,N222)</f>
        <v/>
      </c>
      <c r="O223" s="28" t="n"/>
      <c r="P223" s="28" t="n"/>
    </row>
    <row r="224">
      <c r="A224" s="125" t="n">
        <v>218</v>
      </c>
      <c r="B224" s="41" t="n"/>
      <c r="C224" s="32" t="n"/>
      <c r="D224" s="32" t="n"/>
      <c r="E224" s="32" t="n"/>
      <c r="F224" s="41" t="n"/>
      <c r="G224" s="32" t="n"/>
      <c r="H224" s="42" t="n"/>
      <c r="I224" s="42" t="n"/>
      <c r="J224" s="42">
        <f>IF(AND(H224&lt;&gt;"",I224&lt;&gt;""),H224-I224,IF(H224&lt;&gt;"",H224,""))</f>
        <v/>
      </c>
      <c r="K224" s="32" t="n"/>
      <c r="L224" s="41" t="n"/>
      <c r="M224" s="42" t="n"/>
      <c r="N224" s="42">
        <f>IF(J224&lt;&gt;"",N223+J224,N223)</f>
        <v/>
      </c>
      <c r="O224" s="32" t="n"/>
      <c r="P224" s="32" t="n"/>
    </row>
    <row r="225">
      <c r="A225" s="123" t="n">
        <v>219</v>
      </c>
      <c r="B225" s="39" t="n"/>
      <c r="C225" s="28" t="n"/>
      <c r="D225" s="28" t="n"/>
      <c r="E225" s="28" t="n"/>
      <c r="F225" s="39" t="n"/>
      <c r="G225" s="28" t="n"/>
      <c r="H225" s="40" t="n"/>
      <c r="I225" s="40" t="n"/>
      <c r="J225" s="40">
        <f>IF(AND(H225&lt;&gt;"",I225&lt;&gt;""),H225-I225,IF(H225&lt;&gt;"",H225,""))</f>
        <v/>
      </c>
      <c r="K225" s="28" t="n"/>
      <c r="L225" s="39" t="n"/>
      <c r="M225" s="40" t="n"/>
      <c r="N225" s="40">
        <f>IF(J225&lt;&gt;"",N224+J225,N224)</f>
        <v/>
      </c>
      <c r="O225" s="28" t="n"/>
      <c r="P225" s="28" t="n"/>
    </row>
    <row r="226">
      <c r="A226" s="125" t="n">
        <v>220</v>
      </c>
      <c r="B226" s="41" t="n"/>
      <c r="C226" s="32" t="n"/>
      <c r="D226" s="32" t="n"/>
      <c r="E226" s="32" t="n"/>
      <c r="F226" s="41" t="n"/>
      <c r="G226" s="32" t="n"/>
      <c r="H226" s="42" t="n"/>
      <c r="I226" s="42" t="n"/>
      <c r="J226" s="42">
        <f>IF(AND(H226&lt;&gt;"",I226&lt;&gt;""),H226-I226,IF(H226&lt;&gt;"",H226,""))</f>
        <v/>
      </c>
      <c r="K226" s="32" t="n"/>
      <c r="L226" s="41" t="n"/>
      <c r="M226" s="42" t="n"/>
      <c r="N226" s="42">
        <f>IF(J226&lt;&gt;"",N225+J226,N225)</f>
        <v/>
      </c>
      <c r="O226" s="32" t="n"/>
      <c r="P226" s="32" t="n"/>
    </row>
    <row r="227">
      <c r="A227" s="123" t="n">
        <v>221</v>
      </c>
      <c r="B227" s="39" t="n"/>
      <c r="C227" s="28" t="n"/>
      <c r="D227" s="28" t="n"/>
      <c r="E227" s="28" t="n"/>
      <c r="F227" s="39" t="n"/>
      <c r="G227" s="28" t="n"/>
      <c r="H227" s="40" t="n"/>
      <c r="I227" s="40" t="n"/>
      <c r="J227" s="40">
        <f>IF(AND(H227&lt;&gt;"",I227&lt;&gt;""),H227-I227,IF(H227&lt;&gt;"",H227,""))</f>
        <v/>
      </c>
      <c r="K227" s="28" t="n"/>
      <c r="L227" s="39" t="n"/>
      <c r="M227" s="40" t="n"/>
      <c r="N227" s="40">
        <f>IF(J227&lt;&gt;"",N226+J227,N226)</f>
        <v/>
      </c>
      <c r="O227" s="28" t="n"/>
      <c r="P227" s="28" t="n"/>
    </row>
    <row r="228">
      <c r="A228" s="125" t="n">
        <v>222</v>
      </c>
      <c r="B228" s="41" t="n"/>
      <c r="C228" s="32" t="n"/>
      <c r="D228" s="32" t="n"/>
      <c r="E228" s="32" t="n"/>
      <c r="F228" s="41" t="n"/>
      <c r="G228" s="32" t="n"/>
      <c r="H228" s="42" t="n"/>
      <c r="I228" s="42" t="n"/>
      <c r="J228" s="42">
        <f>IF(AND(H228&lt;&gt;"",I228&lt;&gt;""),H228-I228,IF(H228&lt;&gt;"",H228,""))</f>
        <v/>
      </c>
      <c r="K228" s="32" t="n"/>
      <c r="L228" s="41" t="n"/>
      <c r="M228" s="42" t="n"/>
      <c r="N228" s="42">
        <f>IF(J228&lt;&gt;"",N227+J228,N227)</f>
        <v/>
      </c>
      <c r="O228" s="32" t="n"/>
      <c r="P228" s="32" t="n"/>
    </row>
    <row r="229">
      <c r="A229" s="123" t="n">
        <v>223</v>
      </c>
      <c r="B229" s="39" t="n"/>
      <c r="C229" s="28" t="n"/>
      <c r="D229" s="28" t="n"/>
      <c r="E229" s="28" t="n"/>
      <c r="F229" s="39" t="n"/>
      <c r="G229" s="28" t="n"/>
      <c r="H229" s="40" t="n"/>
      <c r="I229" s="40" t="n"/>
      <c r="J229" s="40">
        <f>IF(AND(H229&lt;&gt;"",I229&lt;&gt;""),H229-I229,IF(H229&lt;&gt;"",H229,""))</f>
        <v/>
      </c>
      <c r="K229" s="28" t="n"/>
      <c r="L229" s="39" t="n"/>
      <c r="M229" s="40" t="n"/>
      <c r="N229" s="40">
        <f>IF(J229&lt;&gt;"",N228+J229,N228)</f>
        <v/>
      </c>
      <c r="O229" s="28" t="n"/>
      <c r="P229" s="28" t="n"/>
    </row>
    <row r="230">
      <c r="A230" s="125" t="n">
        <v>224</v>
      </c>
      <c r="B230" s="41" t="n"/>
      <c r="C230" s="32" t="n"/>
      <c r="D230" s="32" t="n"/>
      <c r="E230" s="32" t="n"/>
      <c r="F230" s="41" t="n"/>
      <c r="G230" s="32" t="n"/>
      <c r="H230" s="42" t="n"/>
      <c r="I230" s="42" t="n"/>
      <c r="J230" s="42">
        <f>IF(AND(H230&lt;&gt;"",I230&lt;&gt;""),H230-I230,IF(H230&lt;&gt;"",H230,""))</f>
        <v/>
      </c>
      <c r="K230" s="32" t="n"/>
      <c r="L230" s="41" t="n"/>
      <c r="M230" s="42" t="n"/>
      <c r="N230" s="42">
        <f>IF(J230&lt;&gt;"",N229+J230,N229)</f>
        <v/>
      </c>
      <c r="O230" s="32" t="n"/>
      <c r="P230" s="32" t="n"/>
    </row>
    <row r="231">
      <c r="A231" s="123" t="n">
        <v>225</v>
      </c>
      <c r="B231" s="39" t="n"/>
      <c r="C231" s="28" t="n"/>
      <c r="D231" s="28" t="n"/>
      <c r="E231" s="28" t="n"/>
      <c r="F231" s="39" t="n"/>
      <c r="G231" s="28" t="n"/>
      <c r="H231" s="40" t="n"/>
      <c r="I231" s="40" t="n"/>
      <c r="J231" s="40">
        <f>IF(AND(H231&lt;&gt;"",I231&lt;&gt;""),H231-I231,IF(H231&lt;&gt;"",H231,""))</f>
        <v/>
      </c>
      <c r="K231" s="28" t="n"/>
      <c r="L231" s="39" t="n"/>
      <c r="M231" s="40" t="n"/>
      <c r="N231" s="40">
        <f>IF(J231&lt;&gt;"",N230+J231,N230)</f>
        <v/>
      </c>
      <c r="O231" s="28" t="n"/>
      <c r="P231" s="28" t="n"/>
    </row>
    <row r="232">
      <c r="A232" s="125" t="n">
        <v>226</v>
      </c>
      <c r="B232" s="41" t="n"/>
      <c r="C232" s="32" t="n"/>
      <c r="D232" s="32" t="n"/>
      <c r="E232" s="32" t="n"/>
      <c r="F232" s="41" t="n"/>
      <c r="G232" s="32" t="n"/>
      <c r="H232" s="42" t="n"/>
      <c r="I232" s="42" t="n"/>
      <c r="J232" s="42">
        <f>IF(AND(H232&lt;&gt;"",I232&lt;&gt;""),H232-I232,IF(H232&lt;&gt;"",H232,""))</f>
        <v/>
      </c>
      <c r="K232" s="32" t="n"/>
      <c r="L232" s="41" t="n"/>
      <c r="M232" s="42" t="n"/>
      <c r="N232" s="42">
        <f>IF(J232&lt;&gt;"",N231+J232,N231)</f>
        <v/>
      </c>
      <c r="O232" s="32" t="n"/>
      <c r="P232" s="32" t="n"/>
    </row>
    <row r="233">
      <c r="A233" s="123" t="n">
        <v>227</v>
      </c>
      <c r="B233" s="39" t="n"/>
      <c r="C233" s="28" t="n"/>
      <c r="D233" s="28" t="n"/>
      <c r="E233" s="28" t="n"/>
      <c r="F233" s="39" t="n"/>
      <c r="G233" s="28" t="n"/>
      <c r="H233" s="40" t="n"/>
      <c r="I233" s="40" t="n"/>
      <c r="J233" s="40">
        <f>IF(AND(H233&lt;&gt;"",I233&lt;&gt;""),H233-I233,IF(H233&lt;&gt;"",H233,""))</f>
        <v/>
      </c>
      <c r="K233" s="28" t="n"/>
      <c r="L233" s="39" t="n"/>
      <c r="M233" s="40" t="n"/>
      <c r="N233" s="40">
        <f>IF(J233&lt;&gt;"",N232+J233,N232)</f>
        <v/>
      </c>
      <c r="O233" s="28" t="n"/>
      <c r="P233" s="28" t="n"/>
    </row>
    <row r="234">
      <c r="A234" s="125" t="n">
        <v>228</v>
      </c>
      <c r="B234" s="41" t="n"/>
      <c r="C234" s="32" t="n"/>
      <c r="D234" s="32" t="n"/>
      <c r="E234" s="32" t="n"/>
      <c r="F234" s="41" t="n"/>
      <c r="G234" s="32" t="n"/>
      <c r="H234" s="42" t="n"/>
      <c r="I234" s="42" t="n"/>
      <c r="J234" s="42">
        <f>IF(AND(H234&lt;&gt;"",I234&lt;&gt;""),H234-I234,IF(H234&lt;&gt;"",H234,""))</f>
        <v/>
      </c>
      <c r="K234" s="32" t="n"/>
      <c r="L234" s="41" t="n"/>
      <c r="M234" s="42" t="n"/>
      <c r="N234" s="42">
        <f>IF(J234&lt;&gt;"",N233+J234,N233)</f>
        <v/>
      </c>
      <c r="O234" s="32" t="n"/>
      <c r="P234" s="32" t="n"/>
    </row>
    <row r="235">
      <c r="A235" s="123" t="n">
        <v>229</v>
      </c>
      <c r="B235" s="39" t="n"/>
      <c r="C235" s="28" t="n"/>
      <c r="D235" s="28" t="n"/>
      <c r="E235" s="28" t="n"/>
      <c r="F235" s="39" t="n"/>
      <c r="G235" s="28" t="n"/>
      <c r="H235" s="40" t="n"/>
      <c r="I235" s="40" t="n"/>
      <c r="J235" s="40">
        <f>IF(AND(H235&lt;&gt;"",I235&lt;&gt;""),H235-I235,IF(H235&lt;&gt;"",H235,""))</f>
        <v/>
      </c>
      <c r="K235" s="28" t="n"/>
      <c r="L235" s="39" t="n"/>
      <c r="M235" s="40" t="n"/>
      <c r="N235" s="40">
        <f>IF(J235&lt;&gt;"",N234+J235,N234)</f>
        <v/>
      </c>
      <c r="O235" s="28" t="n"/>
      <c r="P235" s="28" t="n"/>
    </row>
    <row r="236">
      <c r="A236" s="125" t="n">
        <v>230</v>
      </c>
      <c r="B236" s="41" t="n"/>
      <c r="C236" s="32" t="n"/>
      <c r="D236" s="32" t="n"/>
      <c r="E236" s="32" t="n"/>
      <c r="F236" s="41" t="n"/>
      <c r="G236" s="32" t="n"/>
      <c r="H236" s="42" t="n"/>
      <c r="I236" s="42" t="n"/>
      <c r="J236" s="42">
        <f>IF(AND(H236&lt;&gt;"",I236&lt;&gt;""),H236-I236,IF(H236&lt;&gt;"",H236,""))</f>
        <v/>
      </c>
      <c r="K236" s="32" t="n"/>
      <c r="L236" s="41" t="n"/>
      <c r="M236" s="42" t="n"/>
      <c r="N236" s="42">
        <f>IF(J236&lt;&gt;"",N235+J236,N235)</f>
        <v/>
      </c>
      <c r="O236" s="32" t="n"/>
      <c r="P236" s="32" t="n"/>
    </row>
    <row r="237">
      <c r="A237" s="123" t="n">
        <v>231</v>
      </c>
      <c r="B237" s="39" t="n"/>
      <c r="C237" s="28" t="n"/>
      <c r="D237" s="28" t="n"/>
      <c r="E237" s="28" t="n"/>
      <c r="F237" s="39" t="n"/>
      <c r="G237" s="28" t="n"/>
      <c r="H237" s="40" t="n"/>
      <c r="I237" s="40" t="n"/>
      <c r="J237" s="40">
        <f>IF(AND(H237&lt;&gt;"",I237&lt;&gt;""),H237-I237,IF(H237&lt;&gt;"",H237,""))</f>
        <v/>
      </c>
      <c r="K237" s="28" t="n"/>
      <c r="L237" s="39" t="n"/>
      <c r="M237" s="40" t="n"/>
      <c r="N237" s="40">
        <f>IF(J237&lt;&gt;"",N236+J237,N236)</f>
        <v/>
      </c>
      <c r="O237" s="28" t="n"/>
      <c r="P237" s="28" t="n"/>
    </row>
    <row r="238">
      <c r="A238" s="125" t="n">
        <v>232</v>
      </c>
      <c r="B238" s="41" t="n"/>
      <c r="C238" s="32" t="n"/>
      <c r="D238" s="32" t="n"/>
      <c r="E238" s="32" t="n"/>
      <c r="F238" s="41" t="n"/>
      <c r="G238" s="32" t="n"/>
      <c r="H238" s="42" t="n"/>
      <c r="I238" s="42" t="n"/>
      <c r="J238" s="42">
        <f>IF(AND(H238&lt;&gt;"",I238&lt;&gt;""),H238-I238,IF(H238&lt;&gt;"",H238,""))</f>
        <v/>
      </c>
      <c r="K238" s="32" t="n"/>
      <c r="L238" s="41" t="n"/>
      <c r="M238" s="42" t="n"/>
      <c r="N238" s="42">
        <f>IF(J238&lt;&gt;"",N237+J238,N237)</f>
        <v/>
      </c>
      <c r="O238" s="32" t="n"/>
      <c r="P238" s="32" t="n"/>
    </row>
    <row r="239">
      <c r="A239" s="123" t="n">
        <v>233</v>
      </c>
      <c r="B239" s="39" t="n"/>
      <c r="C239" s="28" t="n"/>
      <c r="D239" s="28" t="n"/>
      <c r="E239" s="28" t="n"/>
      <c r="F239" s="39" t="n"/>
      <c r="G239" s="28" t="n"/>
      <c r="H239" s="40" t="n"/>
      <c r="I239" s="40" t="n"/>
      <c r="J239" s="40">
        <f>IF(AND(H239&lt;&gt;"",I239&lt;&gt;""),H239-I239,IF(H239&lt;&gt;"",H239,""))</f>
        <v/>
      </c>
      <c r="K239" s="28" t="n"/>
      <c r="L239" s="39" t="n"/>
      <c r="M239" s="40" t="n"/>
      <c r="N239" s="40">
        <f>IF(J239&lt;&gt;"",N238+J239,N238)</f>
        <v/>
      </c>
      <c r="O239" s="28" t="n"/>
      <c r="P239" s="28" t="n"/>
    </row>
    <row r="240">
      <c r="A240" s="125" t="n">
        <v>234</v>
      </c>
      <c r="B240" s="41" t="n"/>
      <c r="C240" s="32" t="n"/>
      <c r="D240" s="32" t="n"/>
      <c r="E240" s="32" t="n"/>
      <c r="F240" s="41" t="n"/>
      <c r="G240" s="32" t="n"/>
      <c r="H240" s="42" t="n"/>
      <c r="I240" s="42" t="n"/>
      <c r="J240" s="42">
        <f>IF(AND(H240&lt;&gt;"",I240&lt;&gt;""),H240-I240,IF(H240&lt;&gt;"",H240,""))</f>
        <v/>
      </c>
      <c r="K240" s="32" t="n"/>
      <c r="L240" s="41" t="n"/>
      <c r="M240" s="42" t="n"/>
      <c r="N240" s="42">
        <f>IF(J240&lt;&gt;"",N239+J240,N239)</f>
        <v/>
      </c>
      <c r="O240" s="32" t="n"/>
      <c r="P240" s="32" t="n"/>
    </row>
    <row r="241">
      <c r="A241" s="123" t="n">
        <v>235</v>
      </c>
      <c r="B241" s="39" t="n"/>
      <c r="C241" s="28" t="n"/>
      <c r="D241" s="28" t="n"/>
      <c r="E241" s="28" t="n"/>
      <c r="F241" s="39" t="n"/>
      <c r="G241" s="28" t="n"/>
      <c r="H241" s="40" t="n"/>
      <c r="I241" s="40" t="n"/>
      <c r="J241" s="40">
        <f>IF(AND(H241&lt;&gt;"",I241&lt;&gt;""),H241-I241,IF(H241&lt;&gt;"",H241,""))</f>
        <v/>
      </c>
      <c r="K241" s="28" t="n"/>
      <c r="L241" s="39" t="n"/>
      <c r="M241" s="40" t="n"/>
      <c r="N241" s="40">
        <f>IF(J241&lt;&gt;"",N240+J241,N240)</f>
        <v/>
      </c>
      <c r="O241" s="28" t="n"/>
      <c r="P241" s="28" t="n"/>
    </row>
    <row r="242">
      <c r="A242" s="125" t="n">
        <v>236</v>
      </c>
      <c r="B242" s="41" t="n"/>
      <c r="C242" s="32" t="n"/>
      <c r="D242" s="32" t="n"/>
      <c r="E242" s="32" t="n"/>
      <c r="F242" s="41" t="n"/>
      <c r="G242" s="32" t="n"/>
      <c r="H242" s="42" t="n"/>
      <c r="I242" s="42" t="n"/>
      <c r="J242" s="42">
        <f>IF(AND(H242&lt;&gt;"",I242&lt;&gt;""),H242-I242,IF(H242&lt;&gt;"",H242,""))</f>
        <v/>
      </c>
      <c r="K242" s="32" t="n"/>
      <c r="L242" s="41" t="n"/>
      <c r="M242" s="42" t="n"/>
      <c r="N242" s="42">
        <f>IF(J242&lt;&gt;"",N241+J242,N241)</f>
        <v/>
      </c>
      <c r="O242" s="32" t="n"/>
      <c r="P242" s="32" t="n"/>
    </row>
    <row r="243">
      <c r="A243" s="123" t="n">
        <v>237</v>
      </c>
      <c r="B243" s="39" t="n"/>
      <c r="C243" s="28" t="n"/>
      <c r="D243" s="28" t="n"/>
      <c r="E243" s="28" t="n"/>
      <c r="F243" s="39" t="n"/>
      <c r="G243" s="28" t="n"/>
      <c r="H243" s="40" t="n"/>
      <c r="I243" s="40" t="n"/>
      <c r="J243" s="40">
        <f>IF(AND(H243&lt;&gt;"",I243&lt;&gt;""),H243-I243,IF(H243&lt;&gt;"",H243,""))</f>
        <v/>
      </c>
      <c r="K243" s="28" t="n"/>
      <c r="L243" s="39" t="n"/>
      <c r="M243" s="40" t="n"/>
      <c r="N243" s="40">
        <f>IF(J243&lt;&gt;"",N242+J243,N242)</f>
        <v/>
      </c>
      <c r="O243" s="28" t="n"/>
      <c r="P243" s="28" t="n"/>
    </row>
    <row r="244">
      <c r="A244" s="125" t="n">
        <v>238</v>
      </c>
      <c r="B244" s="41" t="n"/>
      <c r="C244" s="32" t="n"/>
      <c r="D244" s="32" t="n"/>
      <c r="E244" s="32" t="n"/>
      <c r="F244" s="41" t="n"/>
      <c r="G244" s="32" t="n"/>
      <c r="H244" s="42" t="n"/>
      <c r="I244" s="42" t="n"/>
      <c r="J244" s="42">
        <f>IF(AND(H244&lt;&gt;"",I244&lt;&gt;""),H244-I244,IF(H244&lt;&gt;"",H244,""))</f>
        <v/>
      </c>
      <c r="K244" s="32" t="n"/>
      <c r="L244" s="41" t="n"/>
      <c r="M244" s="42" t="n"/>
      <c r="N244" s="42">
        <f>IF(J244&lt;&gt;"",N243+J244,N243)</f>
        <v/>
      </c>
      <c r="O244" s="32" t="n"/>
      <c r="P244" s="32" t="n"/>
    </row>
    <row r="245">
      <c r="A245" s="123" t="n">
        <v>239</v>
      </c>
      <c r="B245" s="39" t="n"/>
      <c r="C245" s="28" t="n"/>
      <c r="D245" s="28" t="n"/>
      <c r="E245" s="28" t="n"/>
      <c r="F245" s="39" t="n"/>
      <c r="G245" s="28" t="n"/>
      <c r="H245" s="40" t="n"/>
      <c r="I245" s="40" t="n"/>
      <c r="J245" s="40">
        <f>IF(AND(H245&lt;&gt;"",I245&lt;&gt;""),H245-I245,IF(H245&lt;&gt;"",H245,""))</f>
        <v/>
      </c>
      <c r="K245" s="28" t="n"/>
      <c r="L245" s="39" t="n"/>
      <c r="M245" s="40" t="n"/>
      <c r="N245" s="40">
        <f>IF(J245&lt;&gt;"",N244+J245,N244)</f>
        <v/>
      </c>
      <c r="O245" s="28" t="n"/>
      <c r="P245" s="28" t="n"/>
    </row>
    <row r="246">
      <c r="A246" s="125" t="n">
        <v>240</v>
      </c>
      <c r="B246" s="41" t="n"/>
      <c r="C246" s="32" t="n"/>
      <c r="D246" s="32" t="n"/>
      <c r="E246" s="32" t="n"/>
      <c r="F246" s="41" t="n"/>
      <c r="G246" s="32" t="n"/>
      <c r="H246" s="42" t="n"/>
      <c r="I246" s="42" t="n"/>
      <c r="J246" s="42">
        <f>IF(AND(H246&lt;&gt;"",I246&lt;&gt;""),H246-I246,IF(H246&lt;&gt;"",H246,""))</f>
        <v/>
      </c>
      <c r="K246" s="32" t="n"/>
      <c r="L246" s="41" t="n"/>
      <c r="M246" s="42" t="n"/>
      <c r="N246" s="42">
        <f>IF(J246&lt;&gt;"",N245+J246,N245)</f>
        <v/>
      </c>
      <c r="O246" s="32" t="n"/>
      <c r="P246" s="32" t="n"/>
    </row>
    <row r="247">
      <c r="A247" s="123" t="n">
        <v>241</v>
      </c>
      <c r="B247" s="39" t="n"/>
      <c r="C247" s="28" t="n"/>
      <c r="D247" s="28" t="n"/>
      <c r="E247" s="28" t="n"/>
      <c r="F247" s="39" t="n"/>
      <c r="G247" s="28" t="n"/>
      <c r="H247" s="40" t="n"/>
      <c r="I247" s="40" t="n"/>
      <c r="J247" s="40">
        <f>IF(AND(H247&lt;&gt;"",I247&lt;&gt;""),H247-I247,IF(H247&lt;&gt;"",H247,""))</f>
        <v/>
      </c>
      <c r="K247" s="28" t="n"/>
      <c r="L247" s="39" t="n"/>
      <c r="M247" s="40" t="n"/>
      <c r="N247" s="40">
        <f>IF(J247&lt;&gt;"",N246+J247,N246)</f>
        <v/>
      </c>
      <c r="O247" s="28" t="n"/>
      <c r="P247" s="28" t="n"/>
    </row>
    <row r="248">
      <c r="A248" s="125" t="n">
        <v>242</v>
      </c>
      <c r="B248" s="41" t="n"/>
      <c r="C248" s="32" t="n"/>
      <c r="D248" s="32" t="n"/>
      <c r="E248" s="32" t="n"/>
      <c r="F248" s="41" t="n"/>
      <c r="G248" s="32" t="n"/>
      <c r="H248" s="42" t="n"/>
      <c r="I248" s="42" t="n"/>
      <c r="J248" s="42">
        <f>IF(AND(H248&lt;&gt;"",I248&lt;&gt;""),H248-I248,IF(H248&lt;&gt;"",H248,""))</f>
        <v/>
      </c>
      <c r="K248" s="32" t="n"/>
      <c r="L248" s="41" t="n"/>
      <c r="M248" s="42" t="n"/>
      <c r="N248" s="42">
        <f>IF(J248&lt;&gt;"",N247+J248,N247)</f>
        <v/>
      </c>
      <c r="O248" s="32" t="n"/>
      <c r="P248" s="32" t="n"/>
    </row>
    <row r="249">
      <c r="A249" s="123" t="n">
        <v>243</v>
      </c>
      <c r="B249" s="39" t="n"/>
      <c r="C249" s="28" t="n"/>
      <c r="D249" s="28" t="n"/>
      <c r="E249" s="28" t="n"/>
      <c r="F249" s="39" t="n"/>
      <c r="G249" s="28" t="n"/>
      <c r="H249" s="40" t="n"/>
      <c r="I249" s="40" t="n"/>
      <c r="J249" s="40">
        <f>IF(AND(H249&lt;&gt;"",I249&lt;&gt;""),H249-I249,IF(H249&lt;&gt;"",H249,""))</f>
        <v/>
      </c>
      <c r="K249" s="28" t="n"/>
      <c r="L249" s="39" t="n"/>
      <c r="M249" s="40" t="n"/>
      <c r="N249" s="40">
        <f>IF(J249&lt;&gt;"",N248+J249,N248)</f>
        <v/>
      </c>
      <c r="O249" s="28" t="n"/>
      <c r="P249" s="28" t="n"/>
    </row>
    <row r="250">
      <c r="A250" s="125" t="n">
        <v>244</v>
      </c>
      <c r="B250" s="41" t="n"/>
      <c r="C250" s="32" t="n"/>
      <c r="D250" s="32" t="n"/>
      <c r="E250" s="32" t="n"/>
      <c r="F250" s="41" t="n"/>
      <c r="G250" s="32" t="n"/>
      <c r="H250" s="42" t="n"/>
      <c r="I250" s="42" t="n"/>
      <c r="J250" s="42">
        <f>IF(AND(H250&lt;&gt;"",I250&lt;&gt;""),H250-I250,IF(H250&lt;&gt;"",H250,""))</f>
        <v/>
      </c>
      <c r="K250" s="32" t="n"/>
      <c r="L250" s="41" t="n"/>
      <c r="M250" s="42" t="n"/>
      <c r="N250" s="42">
        <f>IF(J250&lt;&gt;"",N249+J250,N249)</f>
        <v/>
      </c>
      <c r="O250" s="32" t="n"/>
      <c r="P250" s="32" t="n"/>
    </row>
    <row r="251">
      <c r="A251" s="123" t="n">
        <v>245</v>
      </c>
      <c r="B251" s="39" t="n"/>
      <c r="C251" s="28" t="n"/>
      <c r="D251" s="28" t="n"/>
      <c r="E251" s="28" t="n"/>
      <c r="F251" s="39" t="n"/>
      <c r="G251" s="28" t="n"/>
      <c r="H251" s="40" t="n"/>
      <c r="I251" s="40" t="n"/>
      <c r="J251" s="40">
        <f>IF(AND(H251&lt;&gt;"",I251&lt;&gt;""),H251-I251,IF(H251&lt;&gt;"",H251,""))</f>
        <v/>
      </c>
      <c r="K251" s="28" t="n"/>
      <c r="L251" s="39" t="n"/>
      <c r="M251" s="40" t="n"/>
      <c r="N251" s="40">
        <f>IF(J251&lt;&gt;"",N250+J251,N250)</f>
        <v/>
      </c>
      <c r="O251" s="28" t="n"/>
      <c r="P251" s="28" t="n"/>
    </row>
    <row r="252">
      <c r="A252" s="125" t="n">
        <v>246</v>
      </c>
      <c r="B252" s="41" t="n"/>
      <c r="C252" s="32" t="n"/>
      <c r="D252" s="32" t="n"/>
      <c r="E252" s="32" t="n"/>
      <c r="F252" s="41" t="n"/>
      <c r="G252" s="32" t="n"/>
      <c r="H252" s="42" t="n"/>
      <c r="I252" s="42" t="n"/>
      <c r="J252" s="42">
        <f>IF(AND(H252&lt;&gt;"",I252&lt;&gt;""),H252-I252,IF(H252&lt;&gt;"",H252,""))</f>
        <v/>
      </c>
      <c r="K252" s="32" t="n"/>
      <c r="L252" s="41" t="n"/>
      <c r="M252" s="42" t="n"/>
      <c r="N252" s="42">
        <f>IF(J252&lt;&gt;"",N251+J252,N251)</f>
        <v/>
      </c>
      <c r="O252" s="32" t="n"/>
      <c r="P252" s="32" t="n"/>
    </row>
    <row r="253">
      <c r="A253" s="123" t="n">
        <v>247</v>
      </c>
      <c r="B253" s="39" t="n"/>
      <c r="C253" s="28" t="n"/>
      <c r="D253" s="28" t="n"/>
      <c r="E253" s="28" t="n"/>
      <c r="F253" s="39" t="n"/>
      <c r="G253" s="28" t="n"/>
      <c r="H253" s="40" t="n"/>
      <c r="I253" s="40" t="n"/>
      <c r="J253" s="40">
        <f>IF(AND(H253&lt;&gt;"",I253&lt;&gt;""),H253-I253,IF(H253&lt;&gt;"",H253,""))</f>
        <v/>
      </c>
      <c r="K253" s="28" t="n"/>
      <c r="L253" s="39" t="n"/>
      <c r="M253" s="40" t="n"/>
      <c r="N253" s="40">
        <f>IF(J253&lt;&gt;"",N252+J253,N252)</f>
        <v/>
      </c>
      <c r="O253" s="28" t="n"/>
      <c r="P253" s="28" t="n"/>
    </row>
    <row r="254">
      <c r="A254" s="125" t="n">
        <v>248</v>
      </c>
      <c r="B254" s="41" t="n"/>
      <c r="C254" s="32" t="n"/>
      <c r="D254" s="32" t="n"/>
      <c r="E254" s="32" t="n"/>
      <c r="F254" s="41" t="n"/>
      <c r="G254" s="32" t="n"/>
      <c r="H254" s="42" t="n"/>
      <c r="I254" s="42" t="n"/>
      <c r="J254" s="42">
        <f>IF(AND(H254&lt;&gt;"",I254&lt;&gt;""),H254-I254,IF(H254&lt;&gt;"",H254,""))</f>
        <v/>
      </c>
      <c r="K254" s="32" t="n"/>
      <c r="L254" s="41" t="n"/>
      <c r="M254" s="42" t="n"/>
      <c r="N254" s="42">
        <f>IF(J254&lt;&gt;"",N253+J254,N253)</f>
        <v/>
      </c>
      <c r="O254" s="32" t="n"/>
      <c r="P254" s="32" t="n"/>
    </row>
    <row r="255">
      <c r="A255" s="123" t="n">
        <v>249</v>
      </c>
      <c r="B255" s="39" t="n"/>
      <c r="C255" s="28" t="n"/>
      <c r="D255" s="28" t="n"/>
      <c r="E255" s="28" t="n"/>
      <c r="F255" s="39" t="n"/>
      <c r="G255" s="28" t="n"/>
      <c r="H255" s="40" t="n"/>
      <c r="I255" s="40" t="n"/>
      <c r="J255" s="40">
        <f>IF(AND(H255&lt;&gt;"",I255&lt;&gt;""),H255-I255,IF(H255&lt;&gt;"",H255,""))</f>
        <v/>
      </c>
      <c r="K255" s="28" t="n"/>
      <c r="L255" s="39" t="n"/>
      <c r="M255" s="40" t="n"/>
      <c r="N255" s="40">
        <f>IF(J255&lt;&gt;"",N254+J255,N254)</f>
        <v/>
      </c>
      <c r="O255" s="28" t="n"/>
      <c r="P255" s="28" t="n"/>
    </row>
    <row r="256">
      <c r="A256" s="125" t="n">
        <v>250</v>
      </c>
      <c r="B256" s="41" t="n"/>
      <c r="C256" s="32" t="n"/>
      <c r="D256" s="32" t="n"/>
      <c r="E256" s="32" t="n"/>
      <c r="F256" s="41" t="n"/>
      <c r="G256" s="32" t="n"/>
      <c r="H256" s="42" t="n"/>
      <c r="I256" s="42" t="n"/>
      <c r="J256" s="42">
        <f>IF(AND(H256&lt;&gt;"",I256&lt;&gt;""),H256-I256,IF(H256&lt;&gt;"",H256,""))</f>
        <v/>
      </c>
      <c r="K256" s="32" t="n"/>
      <c r="L256" s="41" t="n"/>
      <c r="M256" s="42" t="n"/>
      <c r="N256" s="42">
        <f>IF(J256&lt;&gt;"",N255+J256,N255)</f>
        <v/>
      </c>
      <c r="O256" s="32" t="n"/>
      <c r="P256" s="32" t="n"/>
    </row>
    <row r="257">
      <c r="A257" s="123" t="n">
        <v>251</v>
      </c>
      <c r="B257" s="39" t="n"/>
      <c r="C257" s="28" t="n"/>
      <c r="D257" s="28" t="n"/>
      <c r="E257" s="28" t="n"/>
      <c r="F257" s="39" t="n"/>
      <c r="G257" s="28" t="n"/>
      <c r="H257" s="40" t="n"/>
      <c r="I257" s="40" t="n"/>
      <c r="J257" s="40">
        <f>IF(AND(H257&lt;&gt;"",I257&lt;&gt;""),H257-I257,IF(H257&lt;&gt;"",H257,""))</f>
        <v/>
      </c>
      <c r="K257" s="28" t="n"/>
      <c r="L257" s="39" t="n"/>
      <c r="M257" s="40" t="n"/>
      <c r="N257" s="40">
        <f>IF(J257&lt;&gt;"",N256+J257,N256)</f>
        <v/>
      </c>
      <c r="O257" s="28" t="n"/>
      <c r="P257" s="28" t="n"/>
    </row>
    <row r="258">
      <c r="A258" s="125" t="n">
        <v>252</v>
      </c>
      <c r="B258" s="41" t="n"/>
      <c r="C258" s="32" t="n"/>
      <c r="D258" s="32" t="n"/>
      <c r="E258" s="32" t="n"/>
      <c r="F258" s="41" t="n"/>
      <c r="G258" s="32" t="n"/>
      <c r="H258" s="42" t="n"/>
      <c r="I258" s="42" t="n"/>
      <c r="J258" s="42">
        <f>IF(AND(H258&lt;&gt;"",I258&lt;&gt;""),H258-I258,IF(H258&lt;&gt;"",H258,""))</f>
        <v/>
      </c>
      <c r="K258" s="32" t="n"/>
      <c r="L258" s="41" t="n"/>
      <c r="M258" s="42" t="n"/>
      <c r="N258" s="42">
        <f>IF(J258&lt;&gt;"",N257+J258,N257)</f>
        <v/>
      </c>
      <c r="O258" s="32" t="n"/>
      <c r="P258" s="32" t="n"/>
    </row>
    <row r="259">
      <c r="A259" s="123" t="n">
        <v>253</v>
      </c>
      <c r="B259" s="39" t="n"/>
      <c r="C259" s="28" t="n"/>
      <c r="D259" s="28" t="n"/>
      <c r="E259" s="28" t="n"/>
      <c r="F259" s="39" t="n"/>
      <c r="G259" s="28" t="n"/>
      <c r="H259" s="40" t="n"/>
      <c r="I259" s="40" t="n"/>
      <c r="J259" s="40">
        <f>IF(AND(H259&lt;&gt;"",I259&lt;&gt;""),H259-I259,IF(H259&lt;&gt;"",H259,""))</f>
        <v/>
      </c>
      <c r="K259" s="28" t="n"/>
      <c r="L259" s="39" t="n"/>
      <c r="M259" s="40" t="n"/>
      <c r="N259" s="40">
        <f>IF(J259&lt;&gt;"",N258+J259,N258)</f>
        <v/>
      </c>
      <c r="O259" s="28" t="n"/>
      <c r="P259" s="28" t="n"/>
    </row>
    <row r="260">
      <c r="A260" s="125" t="n">
        <v>254</v>
      </c>
      <c r="B260" s="41" t="n"/>
      <c r="C260" s="32" t="n"/>
      <c r="D260" s="32" t="n"/>
      <c r="E260" s="32" t="n"/>
      <c r="F260" s="41" t="n"/>
      <c r="G260" s="32" t="n"/>
      <c r="H260" s="42" t="n"/>
      <c r="I260" s="42" t="n"/>
      <c r="J260" s="42">
        <f>IF(AND(H260&lt;&gt;"",I260&lt;&gt;""),H260-I260,IF(H260&lt;&gt;"",H260,""))</f>
        <v/>
      </c>
      <c r="K260" s="32" t="n"/>
      <c r="L260" s="41" t="n"/>
      <c r="M260" s="42" t="n"/>
      <c r="N260" s="42">
        <f>IF(J260&lt;&gt;"",N259+J260,N259)</f>
        <v/>
      </c>
      <c r="O260" s="32" t="n"/>
      <c r="P260" s="32" t="n"/>
    </row>
    <row r="261">
      <c r="A261" s="123" t="n">
        <v>255</v>
      </c>
      <c r="B261" s="39" t="n"/>
      <c r="C261" s="28" t="n"/>
      <c r="D261" s="28" t="n"/>
      <c r="E261" s="28" t="n"/>
      <c r="F261" s="39" t="n"/>
      <c r="G261" s="28" t="n"/>
      <c r="H261" s="40" t="n"/>
      <c r="I261" s="40" t="n"/>
      <c r="J261" s="40">
        <f>IF(AND(H261&lt;&gt;"",I261&lt;&gt;""),H261-I261,IF(H261&lt;&gt;"",H261,""))</f>
        <v/>
      </c>
      <c r="K261" s="28" t="n"/>
      <c r="L261" s="39" t="n"/>
      <c r="M261" s="40" t="n"/>
      <c r="N261" s="40">
        <f>IF(J261&lt;&gt;"",N260+J261,N260)</f>
        <v/>
      </c>
      <c r="O261" s="28" t="n"/>
      <c r="P261" s="28" t="n"/>
    </row>
    <row r="262">
      <c r="A262" s="125" t="n">
        <v>256</v>
      </c>
      <c r="B262" s="41" t="n"/>
      <c r="C262" s="32" t="n"/>
      <c r="D262" s="32" t="n"/>
      <c r="E262" s="32" t="n"/>
      <c r="F262" s="41" t="n"/>
      <c r="G262" s="32" t="n"/>
      <c r="H262" s="42" t="n"/>
      <c r="I262" s="42" t="n"/>
      <c r="J262" s="42">
        <f>IF(AND(H262&lt;&gt;"",I262&lt;&gt;""),H262-I262,IF(H262&lt;&gt;"",H262,""))</f>
        <v/>
      </c>
      <c r="K262" s="32" t="n"/>
      <c r="L262" s="41" t="n"/>
      <c r="M262" s="42" t="n"/>
      <c r="N262" s="42">
        <f>IF(J262&lt;&gt;"",N261+J262,N261)</f>
        <v/>
      </c>
      <c r="O262" s="32" t="n"/>
      <c r="P262" s="32" t="n"/>
    </row>
    <row r="263">
      <c r="A263" s="123" t="n">
        <v>257</v>
      </c>
      <c r="B263" s="39" t="n"/>
      <c r="C263" s="28" t="n"/>
      <c r="D263" s="28" t="n"/>
      <c r="E263" s="28" t="n"/>
      <c r="F263" s="39" t="n"/>
      <c r="G263" s="28" t="n"/>
      <c r="H263" s="40" t="n"/>
      <c r="I263" s="40" t="n"/>
      <c r="J263" s="40">
        <f>IF(AND(H263&lt;&gt;"",I263&lt;&gt;""),H263-I263,IF(H263&lt;&gt;"",H263,""))</f>
        <v/>
      </c>
      <c r="K263" s="28" t="n"/>
      <c r="L263" s="39" t="n"/>
      <c r="M263" s="40" t="n"/>
      <c r="N263" s="40">
        <f>IF(J263&lt;&gt;"",N262+J263,N262)</f>
        <v/>
      </c>
      <c r="O263" s="28" t="n"/>
      <c r="P263" s="28" t="n"/>
    </row>
    <row r="264">
      <c r="A264" s="125" t="n">
        <v>258</v>
      </c>
      <c r="B264" s="41" t="n"/>
      <c r="C264" s="32" t="n"/>
      <c r="D264" s="32" t="n"/>
      <c r="E264" s="32" t="n"/>
      <c r="F264" s="41" t="n"/>
      <c r="G264" s="32" t="n"/>
      <c r="H264" s="42" t="n"/>
      <c r="I264" s="42" t="n"/>
      <c r="J264" s="42">
        <f>IF(AND(H264&lt;&gt;"",I264&lt;&gt;""),H264-I264,IF(H264&lt;&gt;"",H264,""))</f>
        <v/>
      </c>
      <c r="K264" s="32" t="n"/>
      <c r="L264" s="41" t="n"/>
      <c r="M264" s="42" t="n"/>
      <c r="N264" s="42">
        <f>IF(J264&lt;&gt;"",N263+J264,N263)</f>
        <v/>
      </c>
      <c r="O264" s="32" t="n"/>
      <c r="P264" s="32" t="n"/>
    </row>
    <row r="265">
      <c r="A265" s="123" t="n">
        <v>259</v>
      </c>
      <c r="B265" s="39" t="n"/>
      <c r="C265" s="28" t="n"/>
      <c r="D265" s="28" t="n"/>
      <c r="E265" s="28" t="n"/>
      <c r="F265" s="39" t="n"/>
      <c r="G265" s="28" t="n"/>
      <c r="H265" s="40" t="n"/>
      <c r="I265" s="40" t="n"/>
      <c r="J265" s="40">
        <f>IF(AND(H265&lt;&gt;"",I265&lt;&gt;""),H265-I265,IF(H265&lt;&gt;"",H265,""))</f>
        <v/>
      </c>
      <c r="K265" s="28" t="n"/>
      <c r="L265" s="39" t="n"/>
      <c r="M265" s="40" t="n"/>
      <c r="N265" s="40">
        <f>IF(J265&lt;&gt;"",N264+J265,N264)</f>
        <v/>
      </c>
      <c r="O265" s="28" t="n"/>
      <c r="P265" s="28" t="n"/>
    </row>
    <row r="266">
      <c r="A266" s="125" t="n">
        <v>260</v>
      </c>
      <c r="B266" s="41" t="n"/>
      <c r="C266" s="32" t="n"/>
      <c r="D266" s="32" t="n"/>
      <c r="E266" s="32" t="n"/>
      <c r="F266" s="41" t="n"/>
      <c r="G266" s="32" t="n"/>
      <c r="H266" s="42" t="n"/>
      <c r="I266" s="42" t="n"/>
      <c r="J266" s="42">
        <f>IF(AND(H266&lt;&gt;"",I266&lt;&gt;""),H266-I266,IF(H266&lt;&gt;"",H266,""))</f>
        <v/>
      </c>
      <c r="K266" s="32" t="n"/>
      <c r="L266" s="41" t="n"/>
      <c r="M266" s="42" t="n"/>
      <c r="N266" s="42">
        <f>IF(J266&lt;&gt;"",N265+J266,N265)</f>
        <v/>
      </c>
      <c r="O266" s="32" t="n"/>
      <c r="P266" s="32" t="n"/>
    </row>
    <row r="267">
      <c r="A267" s="123" t="n">
        <v>261</v>
      </c>
      <c r="B267" s="39" t="n"/>
      <c r="C267" s="28" t="n"/>
      <c r="D267" s="28" t="n"/>
      <c r="E267" s="28" t="n"/>
      <c r="F267" s="39" t="n"/>
      <c r="G267" s="28" t="n"/>
      <c r="H267" s="40" t="n"/>
      <c r="I267" s="40" t="n"/>
      <c r="J267" s="40">
        <f>IF(AND(H267&lt;&gt;"",I267&lt;&gt;""),H267-I267,IF(H267&lt;&gt;"",H267,""))</f>
        <v/>
      </c>
      <c r="K267" s="28" t="n"/>
      <c r="L267" s="39" t="n"/>
      <c r="M267" s="40" t="n"/>
      <c r="N267" s="40">
        <f>IF(J267&lt;&gt;"",N266+J267,N266)</f>
        <v/>
      </c>
      <c r="O267" s="28" t="n"/>
      <c r="P267" s="28" t="n"/>
    </row>
    <row r="268">
      <c r="A268" s="125" t="n">
        <v>262</v>
      </c>
      <c r="B268" s="41" t="n"/>
      <c r="C268" s="32" t="n"/>
      <c r="D268" s="32" t="n"/>
      <c r="E268" s="32" t="n"/>
      <c r="F268" s="41" t="n"/>
      <c r="G268" s="32" t="n"/>
      <c r="H268" s="42" t="n"/>
      <c r="I268" s="42" t="n"/>
      <c r="J268" s="42">
        <f>IF(AND(H268&lt;&gt;"",I268&lt;&gt;""),H268-I268,IF(H268&lt;&gt;"",H268,""))</f>
        <v/>
      </c>
      <c r="K268" s="32" t="n"/>
      <c r="L268" s="41" t="n"/>
      <c r="M268" s="42" t="n"/>
      <c r="N268" s="42">
        <f>IF(J268&lt;&gt;"",N267+J268,N267)</f>
        <v/>
      </c>
      <c r="O268" s="32" t="n"/>
      <c r="P268" s="32" t="n"/>
    </row>
    <row r="269">
      <c r="A269" s="123" t="n">
        <v>263</v>
      </c>
      <c r="B269" s="39" t="n"/>
      <c r="C269" s="28" t="n"/>
      <c r="D269" s="28" t="n"/>
      <c r="E269" s="28" t="n"/>
      <c r="F269" s="39" t="n"/>
      <c r="G269" s="28" t="n"/>
      <c r="H269" s="40" t="n"/>
      <c r="I269" s="40" t="n"/>
      <c r="J269" s="40">
        <f>IF(AND(H269&lt;&gt;"",I269&lt;&gt;""),H269-I269,IF(H269&lt;&gt;"",H269,""))</f>
        <v/>
      </c>
      <c r="K269" s="28" t="n"/>
      <c r="L269" s="39" t="n"/>
      <c r="M269" s="40" t="n"/>
      <c r="N269" s="40">
        <f>IF(J269&lt;&gt;"",N268+J269,N268)</f>
        <v/>
      </c>
      <c r="O269" s="28" t="n"/>
      <c r="P269" s="28" t="n"/>
    </row>
    <row r="270">
      <c r="A270" s="125" t="n">
        <v>264</v>
      </c>
      <c r="B270" s="41" t="n"/>
      <c r="C270" s="32" t="n"/>
      <c r="D270" s="32" t="n"/>
      <c r="E270" s="32" t="n"/>
      <c r="F270" s="41" t="n"/>
      <c r="G270" s="32" t="n"/>
      <c r="H270" s="42" t="n"/>
      <c r="I270" s="42" t="n"/>
      <c r="J270" s="42">
        <f>IF(AND(H270&lt;&gt;"",I270&lt;&gt;""),H270-I270,IF(H270&lt;&gt;"",H270,""))</f>
        <v/>
      </c>
      <c r="K270" s="32" t="n"/>
      <c r="L270" s="41" t="n"/>
      <c r="M270" s="42" t="n"/>
      <c r="N270" s="42">
        <f>IF(J270&lt;&gt;"",N269+J270,N269)</f>
        <v/>
      </c>
      <c r="O270" s="32" t="n"/>
      <c r="P270" s="32" t="n"/>
    </row>
    <row r="271">
      <c r="A271" s="123" t="n">
        <v>265</v>
      </c>
      <c r="B271" s="39" t="n"/>
      <c r="C271" s="28" t="n"/>
      <c r="D271" s="28" t="n"/>
      <c r="E271" s="28" t="n"/>
      <c r="F271" s="39" t="n"/>
      <c r="G271" s="28" t="n"/>
      <c r="H271" s="40" t="n"/>
      <c r="I271" s="40" t="n"/>
      <c r="J271" s="40">
        <f>IF(AND(H271&lt;&gt;"",I271&lt;&gt;""),H271-I271,IF(H271&lt;&gt;"",H271,""))</f>
        <v/>
      </c>
      <c r="K271" s="28" t="n"/>
      <c r="L271" s="39" t="n"/>
      <c r="M271" s="40" t="n"/>
      <c r="N271" s="40">
        <f>IF(J271&lt;&gt;"",N270+J271,N270)</f>
        <v/>
      </c>
      <c r="O271" s="28" t="n"/>
      <c r="P271" s="28" t="n"/>
    </row>
    <row r="272">
      <c r="A272" s="125" t="n">
        <v>266</v>
      </c>
      <c r="B272" s="41" t="n"/>
      <c r="C272" s="32" t="n"/>
      <c r="D272" s="32" t="n"/>
      <c r="E272" s="32" t="n"/>
      <c r="F272" s="41" t="n"/>
      <c r="G272" s="32" t="n"/>
      <c r="H272" s="42" t="n"/>
      <c r="I272" s="42" t="n"/>
      <c r="J272" s="42">
        <f>IF(AND(H272&lt;&gt;"",I272&lt;&gt;""),H272-I272,IF(H272&lt;&gt;"",H272,""))</f>
        <v/>
      </c>
      <c r="K272" s="32" t="n"/>
      <c r="L272" s="41" t="n"/>
      <c r="M272" s="42" t="n"/>
      <c r="N272" s="42">
        <f>IF(J272&lt;&gt;"",N271+J272,N271)</f>
        <v/>
      </c>
      <c r="O272" s="32" t="n"/>
      <c r="P272" s="32" t="n"/>
    </row>
    <row r="273">
      <c r="A273" s="123" t="n">
        <v>267</v>
      </c>
      <c r="B273" s="39" t="n"/>
      <c r="C273" s="28" t="n"/>
      <c r="D273" s="28" t="n"/>
      <c r="E273" s="28" t="n"/>
      <c r="F273" s="39" t="n"/>
      <c r="G273" s="28" t="n"/>
      <c r="H273" s="40" t="n"/>
      <c r="I273" s="40" t="n"/>
      <c r="J273" s="40">
        <f>IF(AND(H273&lt;&gt;"",I273&lt;&gt;""),H273-I273,IF(H273&lt;&gt;"",H273,""))</f>
        <v/>
      </c>
      <c r="K273" s="28" t="n"/>
      <c r="L273" s="39" t="n"/>
      <c r="M273" s="40" t="n"/>
      <c r="N273" s="40">
        <f>IF(J273&lt;&gt;"",N272+J273,N272)</f>
        <v/>
      </c>
      <c r="O273" s="28" t="n"/>
      <c r="P273" s="28" t="n"/>
    </row>
    <row r="274">
      <c r="A274" s="125" t="n">
        <v>268</v>
      </c>
      <c r="B274" s="41" t="n"/>
      <c r="C274" s="32" t="n"/>
      <c r="D274" s="32" t="n"/>
      <c r="E274" s="32" t="n"/>
      <c r="F274" s="41" t="n"/>
      <c r="G274" s="32" t="n"/>
      <c r="H274" s="42" t="n"/>
      <c r="I274" s="42" t="n"/>
      <c r="J274" s="42">
        <f>IF(AND(H274&lt;&gt;"",I274&lt;&gt;""),H274-I274,IF(H274&lt;&gt;"",H274,""))</f>
        <v/>
      </c>
      <c r="K274" s="32" t="n"/>
      <c r="L274" s="41" t="n"/>
      <c r="M274" s="42" t="n"/>
      <c r="N274" s="42">
        <f>IF(J274&lt;&gt;"",N273+J274,N273)</f>
        <v/>
      </c>
      <c r="O274" s="32" t="n"/>
      <c r="P274" s="32" t="n"/>
    </row>
    <row r="275">
      <c r="A275" s="123" t="n">
        <v>269</v>
      </c>
      <c r="B275" s="39" t="n"/>
      <c r="C275" s="28" t="n"/>
      <c r="D275" s="28" t="n"/>
      <c r="E275" s="28" t="n"/>
      <c r="F275" s="39" t="n"/>
      <c r="G275" s="28" t="n"/>
      <c r="H275" s="40" t="n"/>
      <c r="I275" s="40" t="n"/>
      <c r="J275" s="40">
        <f>IF(AND(H275&lt;&gt;"",I275&lt;&gt;""),H275-I275,IF(H275&lt;&gt;"",H275,""))</f>
        <v/>
      </c>
      <c r="K275" s="28" t="n"/>
      <c r="L275" s="39" t="n"/>
      <c r="M275" s="40" t="n"/>
      <c r="N275" s="40">
        <f>IF(J275&lt;&gt;"",N274+J275,N274)</f>
        <v/>
      </c>
      <c r="O275" s="28" t="n"/>
      <c r="P275" s="28" t="n"/>
    </row>
    <row r="276">
      <c r="A276" s="125" t="n">
        <v>270</v>
      </c>
      <c r="B276" s="41" t="n"/>
      <c r="C276" s="32" t="n"/>
      <c r="D276" s="32" t="n"/>
      <c r="E276" s="32" t="n"/>
      <c r="F276" s="41" t="n"/>
      <c r="G276" s="32" t="n"/>
      <c r="H276" s="42" t="n"/>
      <c r="I276" s="42" t="n"/>
      <c r="J276" s="42">
        <f>IF(AND(H276&lt;&gt;"",I276&lt;&gt;""),H276-I276,IF(H276&lt;&gt;"",H276,""))</f>
        <v/>
      </c>
      <c r="K276" s="32" t="n"/>
      <c r="L276" s="41" t="n"/>
      <c r="M276" s="42" t="n"/>
      <c r="N276" s="42">
        <f>IF(J276&lt;&gt;"",N275+J276,N275)</f>
        <v/>
      </c>
      <c r="O276" s="32" t="n"/>
      <c r="P276" s="32" t="n"/>
    </row>
    <row r="277">
      <c r="A277" s="123" t="n">
        <v>271</v>
      </c>
      <c r="B277" s="39" t="n"/>
      <c r="C277" s="28" t="n"/>
      <c r="D277" s="28" t="n"/>
      <c r="E277" s="28" t="n"/>
      <c r="F277" s="39" t="n"/>
      <c r="G277" s="28" t="n"/>
      <c r="H277" s="40" t="n"/>
      <c r="I277" s="40" t="n"/>
      <c r="J277" s="40">
        <f>IF(AND(H277&lt;&gt;"",I277&lt;&gt;""),H277-I277,IF(H277&lt;&gt;"",H277,""))</f>
        <v/>
      </c>
      <c r="K277" s="28" t="n"/>
      <c r="L277" s="39" t="n"/>
      <c r="M277" s="40" t="n"/>
      <c r="N277" s="40">
        <f>IF(J277&lt;&gt;"",N276+J277,N276)</f>
        <v/>
      </c>
      <c r="O277" s="28" t="n"/>
      <c r="P277" s="28" t="n"/>
    </row>
    <row r="278">
      <c r="A278" s="125" t="n">
        <v>272</v>
      </c>
      <c r="B278" s="41" t="n"/>
      <c r="C278" s="32" t="n"/>
      <c r="D278" s="32" t="n"/>
      <c r="E278" s="32" t="n"/>
      <c r="F278" s="41" t="n"/>
      <c r="G278" s="32" t="n"/>
      <c r="H278" s="42" t="n"/>
      <c r="I278" s="42" t="n"/>
      <c r="J278" s="42">
        <f>IF(AND(H278&lt;&gt;"",I278&lt;&gt;""),H278-I278,IF(H278&lt;&gt;"",H278,""))</f>
        <v/>
      </c>
      <c r="K278" s="32" t="n"/>
      <c r="L278" s="41" t="n"/>
      <c r="M278" s="42" t="n"/>
      <c r="N278" s="42">
        <f>IF(J278&lt;&gt;"",N277+J278,N277)</f>
        <v/>
      </c>
      <c r="O278" s="32" t="n"/>
      <c r="P278" s="32" t="n"/>
    </row>
    <row r="279">
      <c r="A279" s="123" t="n">
        <v>273</v>
      </c>
      <c r="B279" s="39" t="n"/>
      <c r="C279" s="28" t="n"/>
      <c r="D279" s="28" t="n"/>
      <c r="E279" s="28" t="n"/>
      <c r="F279" s="39" t="n"/>
      <c r="G279" s="28" t="n"/>
      <c r="H279" s="40" t="n"/>
      <c r="I279" s="40" t="n"/>
      <c r="J279" s="40">
        <f>IF(AND(H279&lt;&gt;"",I279&lt;&gt;""),H279-I279,IF(H279&lt;&gt;"",H279,""))</f>
        <v/>
      </c>
      <c r="K279" s="28" t="n"/>
      <c r="L279" s="39" t="n"/>
      <c r="M279" s="40" t="n"/>
      <c r="N279" s="40">
        <f>IF(J279&lt;&gt;"",N278+J279,N278)</f>
        <v/>
      </c>
      <c r="O279" s="28" t="n"/>
      <c r="P279" s="28" t="n"/>
    </row>
    <row r="280">
      <c r="A280" s="125" t="n">
        <v>274</v>
      </c>
      <c r="B280" s="41" t="n"/>
      <c r="C280" s="32" t="n"/>
      <c r="D280" s="32" t="n"/>
      <c r="E280" s="32" t="n"/>
      <c r="F280" s="41" t="n"/>
      <c r="G280" s="32" t="n"/>
      <c r="H280" s="42" t="n"/>
      <c r="I280" s="42" t="n"/>
      <c r="J280" s="42">
        <f>IF(AND(H280&lt;&gt;"",I280&lt;&gt;""),H280-I280,IF(H280&lt;&gt;"",H280,""))</f>
        <v/>
      </c>
      <c r="K280" s="32" t="n"/>
      <c r="L280" s="41" t="n"/>
      <c r="M280" s="42" t="n"/>
      <c r="N280" s="42">
        <f>IF(J280&lt;&gt;"",N279+J280,N279)</f>
        <v/>
      </c>
      <c r="O280" s="32" t="n"/>
      <c r="P280" s="32" t="n"/>
    </row>
    <row r="281">
      <c r="A281" s="123" t="n">
        <v>275</v>
      </c>
      <c r="B281" s="39" t="n"/>
      <c r="C281" s="28" t="n"/>
      <c r="D281" s="28" t="n"/>
      <c r="E281" s="28" t="n"/>
      <c r="F281" s="39" t="n"/>
      <c r="G281" s="28" t="n"/>
      <c r="H281" s="40" t="n"/>
      <c r="I281" s="40" t="n"/>
      <c r="J281" s="40">
        <f>IF(AND(H281&lt;&gt;"",I281&lt;&gt;""),H281-I281,IF(H281&lt;&gt;"",H281,""))</f>
        <v/>
      </c>
      <c r="K281" s="28" t="n"/>
      <c r="L281" s="39" t="n"/>
      <c r="M281" s="40" t="n"/>
      <c r="N281" s="40">
        <f>IF(J281&lt;&gt;"",N280+J281,N280)</f>
        <v/>
      </c>
      <c r="O281" s="28" t="n"/>
      <c r="P281" s="28" t="n"/>
    </row>
    <row r="282">
      <c r="A282" s="125" t="n">
        <v>276</v>
      </c>
      <c r="B282" s="41" t="n"/>
      <c r="C282" s="32" t="n"/>
      <c r="D282" s="32" t="n"/>
      <c r="E282" s="32" t="n"/>
      <c r="F282" s="41" t="n"/>
      <c r="G282" s="32" t="n"/>
      <c r="H282" s="42" t="n"/>
      <c r="I282" s="42" t="n"/>
      <c r="J282" s="42">
        <f>IF(AND(H282&lt;&gt;"",I282&lt;&gt;""),H282-I282,IF(H282&lt;&gt;"",H282,""))</f>
        <v/>
      </c>
      <c r="K282" s="32" t="n"/>
      <c r="L282" s="41" t="n"/>
      <c r="M282" s="42" t="n"/>
      <c r="N282" s="42">
        <f>IF(J282&lt;&gt;"",N281+J282,N281)</f>
        <v/>
      </c>
      <c r="O282" s="32" t="n"/>
      <c r="P282" s="32" t="n"/>
    </row>
    <row r="283">
      <c r="A283" s="123" t="n">
        <v>277</v>
      </c>
      <c r="B283" s="39" t="n"/>
      <c r="C283" s="28" t="n"/>
      <c r="D283" s="28" t="n"/>
      <c r="E283" s="28" t="n"/>
      <c r="F283" s="39" t="n"/>
      <c r="G283" s="28" t="n"/>
      <c r="H283" s="40" t="n"/>
      <c r="I283" s="40" t="n"/>
      <c r="J283" s="40">
        <f>IF(AND(H283&lt;&gt;"",I283&lt;&gt;""),H283-I283,IF(H283&lt;&gt;"",H283,""))</f>
        <v/>
      </c>
      <c r="K283" s="28" t="n"/>
      <c r="L283" s="39" t="n"/>
      <c r="M283" s="40" t="n"/>
      <c r="N283" s="40">
        <f>IF(J283&lt;&gt;"",N282+J283,N282)</f>
        <v/>
      </c>
      <c r="O283" s="28" t="n"/>
      <c r="P283" s="28" t="n"/>
    </row>
    <row r="284">
      <c r="A284" s="125" t="n">
        <v>278</v>
      </c>
      <c r="B284" s="41" t="n"/>
      <c r="C284" s="32" t="n"/>
      <c r="D284" s="32" t="n"/>
      <c r="E284" s="32" t="n"/>
      <c r="F284" s="41" t="n"/>
      <c r="G284" s="32" t="n"/>
      <c r="H284" s="42" t="n"/>
      <c r="I284" s="42" t="n"/>
      <c r="J284" s="42">
        <f>IF(AND(H284&lt;&gt;"",I284&lt;&gt;""),H284-I284,IF(H284&lt;&gt;"",H284,""))</f>
        <v/>
      </c>
      <c r="K284" s="32" t="n"/>
      <c r="L284" s="41" t="n"/>
      <c r="M284" s="42" t="n"/>
      <c r="N284" s="42">
        <f>IF(J284&lt;&gt;"",N283+J284,N283)</f>
        <v/>
      </c>
      <c r="O284" s="32" t="n"/>
      <c r="P284" s="32" t="n"/>
    </row>
    <row r="285">
      <c r="A285" s="123" t="n">
        <v>279</v>
      </c>
      <c r="B285" s="39" t="n"/>
      <c r="C285" s="28" t="n"/>
      <c r="D285" s="28" t="n"/>
      <c r="E285" s="28" t="n"/>
      <c r="F285" s="39" t="n"/>
      <c r="G285" s="28" t="n"/>
      <c r="H285" s="40" t="n"/>
      <c r="I285" s="40" t="n"/>
      <c r="J285" s="40">
        <f>IF(AND(H285&lt;&gt;"",I285&lt;&gt;""),H285-I285,IF(H285&lt;&gt;"",H285,""))</f>
        <v/>
      </c>
      <c r="K285" s="28" t="n"/>
      <c r="L285" s="39" t="n"/>
      <c r="M285" s="40" t="n"/>
      <c r="N285" s="40">
        <f>IF(J285&lt;&gt;"",N284+J285,N284)</f>
        <v/>
      </c>
      <c r="O285" s="28" t="n"/>
      <c r="P285" s="28" t="n"/>
    </row>
    <row r="286">
      <c r="A286" s="125" t="n">
        <v>280</v>
      </c>
      <c r="B286" s="41" t="n"/>
      <c r="C286" s="32" t="n"/>
      <c r="D286" s="32" t="n"/>
      <c r="E286" s="32" t="n"/>
      <c r="F286" s="41" t="n"/>
      <c r="G286" s="32" t="n"/>
      <c r="H286" s="42" t="n"/>
      <c r="I286" s="42" t="n"/>
      <c r="J286" s="42">
        <f>IF(AND(H286&lt;&gt;"",I286&lt;&gt;""),H286-I286,IF(H286&lt;&gt;"",H286,""))</f>
        <v/>
      </c>
      <c r="K286" s="32" t="n"/>
      <c r="L286" s="41" t="n"/>
      <c r="M286" s="42" t="n"/>
      <c r="N286" s="42">
        <f>IF(J286&lt;&gt;"",N285+J286,N285)</f>
        <v/>
      </c>
      <c r="O286" s="32" t="n"/>
      <c r="P286" s="32" t="n"/>
    </row>
    <row r="287">
      <c r="A287" s="123" t="n">
        <v>281</v>
      </c>
      <c r="B287" s="39" t="n"/>
      <c r="C287" s="28" t="n"/>
      <c r="D287" s="28" t="n"/>
      <c r="E287" s="28" t="n"/>
      <c r="F287" s="39" t="n"/>
      <c r="G287" s="28" t="n"/>
      <c r="H287" s="40" t="n"/>
      <c r="I287" s="40" t="n"/>
      <c r="J287" s="40">
        <f>IF(AND(H287&lt;&gt;"",I287&lt;&gt;""),H287-I287,IF(H287&lt;&gt;"",H287,""))</f>
        <v/>
      </c>
      <c r="K287" s="28" t="n"/>
      <c r="L287" s="39" t="n"/>
      <c r="M287" s="40" t="n"/>
      <c r="N287" s="40">
        <f>IF(J287&lt;&gt;"",N286+J287,N286)</f>
        <v/>
      </c>
      <c r="O287" s="28" t="n"/>
      <c r="P287" s="28" t="n"/>
    </row>
    <row r="288">
      <c r="A288" s="125" t="n">
        <v>282</v>
      </c>
      <c r="B288" s="41" t="n"/>
      <c r="C288" s="32" t="n"/>
      <c r="D288" s="32" t="n"/>
      <c r="E288" s="32" t="n"/>
      <c r="F288" s="41" t="n"/>
      <c r="G288" s="32" t="n"/>
      <c r="H288" s="42" t="n"/>
      <c r="I288" s="42" t="n"/>
      <c r="J288" s="42">
        <f>IF(AND(H288&lt;&gt;"",I288&lt;&gt;""),H288-I288,IF(H288&lt;&gt;"",H288,""))</f>
        <v/>
      </c>
      <c r="K288" s="32" t="n"/>
      <c r="L288" s="41" t="n"/>
      <c r="M288" s="42" t="n"/>
      <c r="N288" s="42">
        <f>IF(J288&lt;&gt;"",N287+J288,N287)</f>
        <v/>
      </c>
      <c r="O288" s="32" t="n"/>
      <c r="P288" s="32" t="n"/>
    </row>
    <row r="289">
      <c r="A289" s="123" t="n">
        <v>283</v>
      </c>
      <c r="B289" s="39" t="n"/>
      <c r="C289" s="28" t="n"/>
      <c r="D289" s="28" t="n"/>
      <c r="E289" s="28" t="n"/>
      <c r="F289" s="39" t="n"/>
      <c r="G289" s="28" t="n"/>
      <c r="H289" s="40" t="n"/>
      <c r="I289" s="40" t="n"/>
      <c r="J289" s="40">
        <f>IF(AND(H289&lt;&gt;"",I289&lt;&gt;""),H289-I289,IF(H289&lt;&gt;"",H289,""))</f>
        <v/>
      </c>
      <c r="K289" s="28" t="n"/>
      <c r="L289" s="39" t="n"/>
      <c r="M289" s="40" t="n"/>
      <c r="N289" s="40">
        <f>IF(J289&lt;&gt;"",N288+J289,N288)</f>
        <v/>
      </c>
      <c r="O289" s="28" t="n"/>
      <c r="P289" s="28" t="n"/>
    </row>
    <row r="290">
      <c r="A290" s="125" t="n">
        <v>284</v>
      </c>
      <c r="B290" s="41" t="n"/>
      <c r="C290" s="32" t="n"/>
      <c r="D290" s="32" t="n"/>
      <c r="E290" s="32" t="n"/>
      <c r="F290" s="41" t="n"/>
      <c r="G290" s="32" t="n"/>
      <c r="H290" s="42" t="n"/>
      <c r="I290" s="42" t="n"/>
      <c r="J290" s="42">
        <f>IF(AND(H290&lt;&gt;"",I290&lt;&gt;""),H290-I290,IF(H290&lt;&gt;"",H290,""))</f>
        <v/>
      </c>
      <c r="K290" s="32" t="n"/>
      <c r="L290" s="41" t="n"/>
      <c r="M290" s="42" t="n"/>
      <c r="N290" s="42">
        <f>IF(J290&lt;&gt;"",N289+J290,N289)</f>
        <v/>
      </c>
      <c r="O290" s="32" t="n"/>
      <c r="P290" s="32" t="n"/>
    </row>
    <row r="291">
      <c r="A291" s="123" t="n">
        <v>285</v>
      </c>
      <c r="B291" s="39" t="n"/>
      <c r="C291" s="28" t="n"/>
      <c r="D291" s="28" t="n"/>
      <c r="E291" s="28" t="n"/>
      <c r="F291" s="39" t="n"/>
      <c r="G291" s="28" t="n"/>
      <c r="H291" s="40" t="n"/>
      <c r="I291" s="40" t="n"/>
      <c r="J291" s="40">
        <f>IF(AND(H291&lt;&gt;"",I291&lt;&gt;""),H291-I291,IF(H291&lt;&gt;"",H291,""))</f>
        <v/>
      </c>
      <c r="K291" s="28" t="n"/>
      <c r="L291" s="39" t="n"/>
      <c r="M291" s="40" t="n"/>
      <c r="N291" s="40">
        <f>IF(J291&lt;&gt;"",N290+J291,N290)</f>
        <v/>
      </c>
      <c r="O291" s="28" t="n"/>
      <c r="P291" s="28" t="n"/>
    </row>
    <row r="292">
      <c r="A292" s="125" t="n">
        <v>286</v>
      </c>
      <c r="B292" s="41" t="n"/>
      <c r="C292" s="32" t="n"/>
      <c r="D292" s="32" t="n"/>
      <c r="E292" s="32" t="n"/>
      <c r="F292" s="41" t="n"/>
      <c r="G292" s="32" t="n"/>
      <c r="H292" s="42" t="n"/>
      <c r="I292" s="42" t="n"/>
      <c r="J292" s="42">
        <f>IF(AND(H292&lt;&gt;"",I292&lt;&gt;""),H292-I292,IF(H292&lt;&gt;"",H292,""))</f>
        <v/>
      </c>
      <c r="K292" s="32" t="n"/>
      <c r="L292" s="41" t="n"/>
      <c r="M292" s="42" t="n"/>
      <c r="N292" s="42">
        <f>IF(J292&lt;&gt;"",N291+J292,N291)</f>
        <v/>
      </c>
      <c r="O292" s="32" t="n"/>
      <c r="P292" s="32" t="n"/>
    </row>
    <row r="293">
      <c r="A293" s="123" t="n">
        <v>287</v>
      </c>
      <c r="B293" s="39" t="n"/>
      <c r="C293" s="28" t="n"/>
      <c r="D293" s="28" t="n"/>
      <c r="E293" s="28" t="n"/>
      <c r="F293" s="39" t="n"/>
      <c r="G293" s="28" t="n"/>
      <c r="H293" s="40" t="n"/>
      <c r="I293" s="40" t="n"/>
      <c r="J293" s="40">
        <f>IF(AND(H293&lt;&gt;"",I293&lt;&gt;""),H293-I293,IF(H293&lt;&gt;"",H293,""))</f>
        <v/>
      </c>
      <c r="K293" s="28" t="n"/>
      <c r="L293" s="39" t="n"/>
      <c r="M293" s="40" t="n"/>
      <c r="N293" s="40">
        <f>IF(J293&lt;&gt;"",N292+J293,N292)</f>
        <v/>
      </c>
      <c r="O293" s="28" t="n"/>
      <c r="P293" s="28" t="n"/>
    </row>
    <row r="294">
      <c r="A294" s="125" t="n">
        <v>288</v>
      </c>
      <c r="B294" s="41" t="n"/>
      <c r="C294" s="32" t="n"/>
      <c r="D294" s="32" t="n"/>
      <c r="E294" s="32" t="n"/>
      <c r="F294" s="41" t="n"/>
      <c r="G294" s="32" t="n"/>
      <c r="H294" s="42" t="n"/>
      <c r="I294" s="42" t="n"/>
      <c r="J294" s="42">
        <f>IF(AND(H294&lt;&gt;"",I294&lt;&gt;""),H294-I294,IF(H294&lt;&gt;"",H294,""))</f>
        <v/>
      </c>
      <c r="K294" s="32" t="n"/>
      <c r="L294" s="41" t="n"/>
      <c r="M294" s="42" t="n"/>
      <c r="N294" s="42">
        <f>IF(J294&lt;&gt;"",N293+J294,N293)</f>
        <v/>
      </c>
      <c r="O294" s="32" t="n"/>
      <c r="P294" s="32" t="n"/>
    </row>
    <row r="295">
      <c r="A295" s="123" t="n">
        <v>289</v>
      </c>
      <c r="B295" s="39" t="n"/>
      <c r="C295" s="28" t="n"/>
      <c r="D295" s="28" t="n"/>
      <c r="E295" s="28" t="n"/>
      <c r="F295" s="39" t="n"/>
      <c r="G295" s="28" t="n"/>
      <c r="H295" s="40" t="n"/>
      <c r="I295" s="40" t="n"/>
      <c r="J295" s="40">
        <f>IF(AND(H295&lt;&gt;"",I295&lt;&gt;""),H295-I295,IF(H295&lt;&gt;"",H295,""))</f>
        <v/>
      </c>
      <c r="K295" s="28" t="n"/>
      <c r="L295" s="39" t="n"/>
      <c r="M295" s="40" t="n"/>
      <c r="N295" s="40">
        <f>IF(J295&lt;&gt;"",N294+J295,N294)</f>
        <v/>
      </c>
      <c r="O295" s="28" t="n"/>
      <c r="P295" s="28" t="n"/>
    </row>
    <row r="296">
      <c r="A296" s="125" t="n">
        <v>290</v>
      </c>
      <c r="B296" s="41" t="n"/>
      <c r="C296" s="32" t="n"/>
      <c r="D296" s="32" t="n"/>
      <c r="E296" s="32" t="n"/>
      <c r="F296" s="41" t="n"/>
      <c r="G296" s="32" t="n"/>
      <c r="H296" s="42" t="n"/>
      <c r="I296" s="42" t="n"/>
      <c r="J296" s="42">
        <f>IF(AND(H296&lt;&gt;"",I296&lt;&gt;""),H296-I296,IF(H296&lt;&gt;"",H296,""))</f>
        <v/>
      </c>
      <c r="K296" s="32" t="n"/>
      <c r="L296" s="41" t="n"/>
      <c r="M296" s="42" t="n"/>
      <c r="N296" s="42">
        <f>IF(J296&lt;&gt;"",N295+J296,N295)</f>
        <v/>
      </c>
      <c r="O296" s="32" t="n"/>
      <c r="P296" s="32" t="n"/>
    </row>
    <row r="297">
      <c r="A297" s="123" t="n">
        <v>291</v>
      </c>
      <c r="B297" s="39" t="n"/>
      <c r="C297" s="28" t="n"/>
      <c r="D297" s="28" t="n"/>
      <c r="E297" s="28" t="n"/>
      <c r="F297" s="39" t="n"/>
      <c r="G297" s="28" t="n"/>
      <c r="H297" s="40" t="n"/>
      <c r="I297" s="40" t="n"/>
      <c r="J297" s="40">
        <f>IF(AND(H297&lt;&gt;"",I297&lt;&gt;""),H297-I297,IF(H297&lt;&gt;"",H297,""))</f>
        <v/>
      </c>
      <c r="K297" s="28" t="n"/>
      <c r="L297" s="39" t="n"/>
      <c r="M297" s="40" t="n"/>
      <c r="N297" s="40">
        <f>IF(J297&lt;&gt;"",N296+J297,N296)</f>
        <v/>
      </c>
      <c r="O297" s="28" t="n"/>
      <c r="P297" s="28" t="n"/>
    </row>
    <row r="298">
      <c r="A298" s="125" t="n">
        <v>292</v>
      </c>
      <c r="B298" s="41" t="n"/>
      <c r="C298" s="32" t="n"/>
      <c r="D298" s="32" t="n"/>
      <c r="E298" s="32" t="n"/>
      <c r="F298" s="41" t="n"/>
      <c r="G298" s="32" t="n"/>
      <c r="H298" s="42" t="n"/>
      <c r="I298" s="42" t="n"/>
      <c r="J298" s="42">
        <f>IF(AND(H298&lt;&gt;"",I298&lt;&gt;""),H298-I298,IF(H298&lt;&gt;"",H298,""))</f>
        <v/>
      </c>
      <c r="K298" s="32" t="n"/>
      <c r="L298" s="41" t="n"/>
      <c r="M298" s="42" t="n"/>
      <c r="N298" s="42">
        <f>IF(J298&lt;&gt;"",N297+J298,N297)</f>
        <v/>
      </c>
      <c r="O298" s="32" t="n"/>
      <c r="P298" s="32" t="n"/>
    </row>
    <row r="299">
      <c r="A299" s="123" t="n">
        <v>293</v>
      </c>
      <c r="B299" s="39" t="n"/>
      <c r="C299" s="28" t="n"/>
      <c r="D299" s="28" t="n"/>
      <c r="E299" s="28" t="n"/>
      <c r="F299" s="39" t="n"/>
      <c r="G299" s="28" t="n"/>
      <c r="H299" s="40" t="n"/>
      <c r="I299" s="40" t="n"/>
      <c r="J299" s="40">
        <f>IF(AND(H299&lt;&gt;"",I299&lt;&gt;""),H299-I299,IF(H299&lt;&gt;"",H299,""))</f>
        <v/>
      </c>
      <c r="K299" s="28" t="n"/>
      <c r="L299" s="39" t="n"/>
      <c r="M299" s="40" t="n"/>
      <c r="N299" s="40">
        <f>IF(J299&lt;&gt;"",N298+J299,N298)</f>
        <v/>
      </c>
      <c r="O299" s="28" t="n"/>
      <c r="P299" s="28" t="n"/>
    </row>
    <row r="300">
      <c r="A300" s="125" t="n">
        <v>294</v>
      </c>
      <c r="B300" s="41" t="n"/>
      <c r="C300" s="32" t="n"/>
      <c r="D300" s="32" t="n"/>
      <c r="E300" s="32" t="n"/>
      <c r="F300" s="41" t="n"/>
      <c r="G300" s="32" t="n"/>
      <c r="H300" s="42" t="n"/>
      <c r="I300" s="42" t="n"/>
      <c r="J300" s="42">
        <f>IF(AND(H300&lt;&gt;"",I300&lt;&gt;""),H300-I300,IF(H300&lt;&gt;"",H300,""))</f>
        <v/>
      </c>
      <c r="K300" s="32" t="n"/>
      <c r="L300" s="41" t="n"/>
      <c r="M300" s="42" t="n"/>
      <c r="N300" s="42">
        <f>IF(J300&lt;&gt;"",N299+J300,N299)</f>
        <v/>
      </c>
      <c r="O300" s="32" t="n"/>
      <c r="P300" s="32" t="n"/>
    </row>
    <row r="301">
      <c r="A301" s="123" t="n">
        <v>295</v>
      </c>
      <c r="B301" s="39" t="n"/>
      <c r="C301" s="28" t="n"/>
      <c r="D301" s="28" t="n"/>
      <c r="E301" s="28" t="n"/>
      <c r="F301" s="39" t="n"/>
      <c r="G301" s="28" t="n"/>
      <c r="H301" s="40" t="n"/>
      <c r="I301" s="40" t="n"/>
      <c r="J301" s="40">
        <f>IF(AND(H301&lt;&gt;"",I301&lt;&gt;""),H301-I301,IF(H301&lt;&gt;"",H301,""))</f>
        <v/>
      </c>
      <c r="K301" s="28" t="n"/>
      <c r="L301" s="39" t="n"/>
      <c r="M301" s="40" t="n"/>
      <c r="N301" s="40">
        <f>IF(J301&lt;&gt;"",N300+J301,N300)</f>
        <v/>
      </c>
      <c r="O301" s="28" t="n"/>
      <c r="P301" s="28" t="n"/>
    </row>
    <row r="302">
      <c r="A302" s="125" t="n">
        <v>296</v>
      </c>
      <c r="B302" s="41" t="n"/>
      <c r="C302" s="32" t="n"/>
      <c r="D302" s="32" t="n"/>
      <c r="E302" s="32" t="n"/>
      <c r="F302" s="41" t="n"/>
      <c r="G302" s="32" t="n"/>
      <c r="H302" s="42" t="n"/>
      <c r="I302" s="42" t="n"/>
      <c r="J302" s="42">
        <f>IF(AND(H302&lt;&gt;"",I302&lt;&gt;""),H302-I302,IF(H302&lt;&gt;"",H302,""))</f>
        <v/>
      </c>
      <c r="K302" s="32" t="n"/>
      <c r="L302" s="41" t="n"/>
      <c r="M302" s="42" t="n"/>
      <c r="N302" s="42">
        <f>IF(J302&lt;&gt;"",N301+J302,N301)</f>
        <v/>
      </c>
      <c r="O302" s="32" t="n"/>
      <c r="P302" s="32" t="n"/>
    </row>
    <row r="303">
      <c r="A303" s="123" t="n">
        <v>297</v>
      </c>
      <c r="B303" s="39" t="n"/>
      <c r="C303" s="28" t="n"/>
      <c r="D303" s="28" t="n"/>
      <c r="E303" s="28" t="n"/>
      <c r="F303" s="39" t="n"/>
      <c r="G303" s="28" t="n"/>
      <c r="H303" s="40" t="n"/>
      <c r="I303" s="40" t="n"/>
      <c r="J303" s="40">
        <f>IF(AND(H303&lt;&gt;"",I303&lt;&gt;""),H303-I303,IF(H303&lt;&gt;"",H303,""))</f>
        <v/>
      </c>
      <c r="K303" s="28" t="n"/>
      <c r="L303" s="39" t="n"/>
      <c r="M303" s="40" t="n"/>
      <c r="N303" s="40">
        <f>IF(J303&lt;&gt;"",N302+J303,N302)</f>
        <v/>
      </c>
      <c r="O303" s="28" t="n"/>
      <c r="P303" s="28" t="n"/>
    </row>
    <row r="304">
      <c r="A304" s="125" t="n">
        <v>298</v>
      </c>
      <c r="B304" s="41" t="n"/>
      <c r="C304" s="32" t="n"/>
      <c r="D304" s="32" t="n"/>
      <c r="E304" s="32" t="n"/>
      <c r="F304" s="41" t="n"/>
      <c r="G304" s="32" t="n"/>
      <c r="H304" s="42" t="n"/>
      <c r="I304" s="42" t="n"/>
      <c r="J304" s="42">
        <f>IF(AND(H304&lt;&gt;"",I304&lt;&gt;""),H304-I304,IF(H304&lt;&gt;"",H304,""))</f>
        <v/>
      </c>
      <c r="K304" s="32" t="n"/>
      <c r="L304" s="41" t="n"/>
      <c r="M304" s="42" t="n"/>
      <c r="N304" s="42">
        <f>IF(J304&lt;&gt;"",N303+J304,N303)</f>
        <v/>
      </c>
      <c r="O304" s="32" t="n"/>
      <c r="P304" s="32" t="n"/>
    </row>
    <row r="305">
      <c r="A305" s="123" t="n">
        <v>299</v>
      </c>
      <c r="B305" s="39" t="n"/>
      <c r="C305" s="28" t="n"/>
      <c r="D305" s="28" t="n"/>
      <c r="E305" s="28" t="n"/>
      <c r="F305" s="39" t="n"/>
      <c r="G305" s="28" t="n"/>
      <c r="H305" s="40" t="n"/>
      <c r="I305" s="40" t="n"/>
      <c r="J305" s="40">
        <f>IF(AND(H305&lt;&gt;"",I305&lt;&gt;""),H305-I305,IF(H305&lt;&gt;"",H305,""))</f>
        <v/>
      </c>
      <c r="K305" s="28" t="n"/>
      <c r="L305" s="39" t="n"/>
      <c r="M305" s="40" t="n"/>
      <c r="N305" s="40">
        <f>IF(J305&lt;&gt;"",N304+J305,N304)</f>
        <v/>
      </c>
      <c r="O305" s="28" t="n"/>
      <c r="P305" s="28" t="n"/>
    </row>
    <row r="306">
      <c r="A306" s="125" t="n">
        <v>300</v>
      </c>
      <c r="B306" s="41" t="n"/>
      <c r="C306" s="32" t="n"/>
      <c r="D306" s="32" t="n"/>
      <c r="E306" s="32" t="n"/>
      <c r="F306" s="41" t="n"/>
      <c r="G306" s="32" t="n"/>
      <c r="H306" s="42" t="n"/>
      <c r="I306" s="42" t="n"/>
      <c r="J306" s="42">
        <f>IF(AND(H306&lt;&gt;"",I306&lt;&gt;""),H306-I306,IF(H306&lt;&gt;"",H306,""))</f>
        <v/>
      </c>
      <c r="K306" s="32" t="n"/>
      <c r="L306" s="41" t="n"/>
      <c r="M306" s="42" t="n"/>
      <c r="N306" s="42">
        <f>IF(J306&lt;&gt;"",N305+J306,N305)</f>
        <v/>
      </c>
      <c r="O306" s="32" t="n"/>
      <c r="P306" s="32" t="n"/>
    </row>
  </sheetData>
  <autoFilter ref="A6:P6"/>
  <mergeCells count="14">
    <mergeCell ref="A4:B4"/>
    <mergeCell ref="G4:H4"/>
    <mergeCell ref="P4:Q4"/>
    <mergeCell ref="J4:K4"/>
    <mergeCell ref="J5:K5"/>
    <mergeCell ref="A1:P1"/>
    <mergeCell ref="D5:E5"/>
    <mergeCell ref="A5:B5"/>
    <mergeCell ref="G5:H5"/>
    <mergeCell ref="D4:E4"/>
    <mergeCell ref="M5:N5"/>
    <mergeCell ref="P5:Q5"/>
    <mergeCell ref="M4:N4"/>
    <mergeCell ref="A2:P2"/>
  </mergeCells>
  <conditionalFormatting sqref="K7:K306">
    <cfRule type="cellIs" priority="1" operator="equal" dxfId="2">
      <formula>"Paid"</formula>
    </cfRule>
    <cfRule type="cellIs" priority="2" operator="equal" dxfId="1">
      <formula>"Pending"</formula>
    </cfRule>
    <cfRule type="cellIs" priority="3" operator="equal" dxfId="9">
      <formula>"Under Review"</formula>
    </cfRule>
    <cfRule type="cellIs" priority="4" operator="equal" dxfId="0">
      <formula>"Disputed"</formula>
    </cfRule>
  </conditionalFormatting>
  <conditionalFormatting sqref="I7:I306">
    <cfRule type="cellIs" priority="5" operator="greaterThan" dxfId="0">
      <formula>0</formula>
    </cfRule>
  </conditionalFormatting>
  <conditionalFormatting sqref="J7:J306">
    <cfRule type="cellIs" priority="6" operator="greaterThan" dxfId="2">
      <formula>0</formula>
    </cfRule>
  </conditionalFormatting>
  <dataValidations count="2">
    <dataValidation sqref="G7:G306" showDropDown="0" showInputMessage="0" showErrorMessage="0" allowBlank="1" type="list">
      <formula1>"Initial Year,Renewal,Bonus,Override,Ancillary,Correction"</formula1>
    </dataValidation>
    <dataValidation sqref="K7:K306" showDropDown="0" showInputMessage="0" showErrorMessage="0" allowBlank="1" type="list">
      <formula1>"Pending,Paid,Partial,Under Review,Disputed,Reversed"</formula1>
    </dataValidation>
  </dataValidations>
  <pageMargins left="0.5" right="0.5" top="0.75" bottom="0.75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tabColor rgb="0000B0A0"/>
    <outlinePr summaryBelow="1" summaryRight="1"/>
    <pageSetUpPr fitToPage="1"/>
  </sheetPr>
  <dimension ref="A1:S406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14" customWidth="1" min="3" max="3"/>
    <col width="16" customWidth="1" min="4" max="4"/>
    <col width="15" customWidth="1" min="5" max="5"/>
    <col width="16" customWidth="1" min="6" max="6"/>
    <col width="16" customWidth="1" min="7" max="7"/>
    <col width="13" customWidth="1" min="8" max="8"/>
    <col width="14" customWidth="1" min="9" max="9"/>
    <col width="16" customWidth="1" min="10" max="10"/>
    <col width="13" customWidth="1" min="11" max="11"/>
    <col width="22" customWidth="1" min="12" max="12"/>
    <col width="13" customWidth="1" min="13" max="13"/>
    <col width="22" customWidth="1" min="14" max="14"/>
    <col width="13" customWidth="1" min="15" max="15"/>
    <col width="18" customWidth="1" min="16" max="16"/>
    <col width="16" customWidth="1" min="17" max="17"/>
    <col width="16" customWidth="1" min="18" max="18"/>
    <col width="25" customWidth="1" min="19" max="19"/>
  </cols>
  <sheetData>
    <row r="1">
      <c r="A1" s="12" t="inlineStr">
        <is>
          <t>🔄 RENEWAL CENTER</t>
        </is>
      </c>
    </row>
    <row r="2">
      <c r="A2" s="13" t="inlineStr">
        <is>
          <t>Track every annual review. Identify retention risks and cross-sell opportunities before they leave.</t>
        </is>
      </c>
    </row>
    <row r="4">
      <c r="A4" s="87" t="inlineStr">
        <is>
          <t>Total Renewals</t>
        </is>
      </c>
      <c r="D4" s="87" t="inlineStr">
        <is>
          <t>Due This Month</t>
        </is>
      </c>
      <c r="G4" s="87" t="inlineStr">
        <is>
          <t>Due Next 30 Days</t>
        </is>
      </c>
      <c r="J4" s="87" t="inlineStr">
        <is>
          <t>High Risk</t>
        </is>
      </c>
      <c r="M4" s="87" t="inlineStr">
        <is>
          <t>Completed</t>
        </is>
      </c>
      <c r="P4" s="87" t="inlineStr">
        <is>
          <t>Not Scheduled</t>
        </is>
      </c>
    </row>
    <row r="5">
      <c r="A5" s="53">
        <f>COUNTA(B7:B406)</f>
        <v/>
      </c>
      <c r="D5" s="53">
        <f>SUMPRODUCT((MONTH(F7:F406)=MONTH(TODAY()))*(YEAR(F7:F406)=YEAR(TODAY()))*(F7:F406&lt;&gt;""))</f>
        <v/>
      </c>
      <c r="G5" s="53">
        <f>SUMPRODUCT((F7:F406&gt;=TODAY())*(F7:F406&lt;=TODAY()+30)*(F7:F406&lt;&gt;""))</f>
        <v/>
      </c>
      <c r="J5" s="53">
        <f>COUNTIF(K7:K406,"High")</f>
        <v/>
      </c>
      <c r="M5" s="53">
        <f>COUNTIF(G7:G406,"Completed")</f>
        <v/>
      </c>
      <c r="P5" s="53">
        <f>COUNTIF(G7:G406,"Not Started")</f>
        <v/>
      </c>
    </row>
    <row r="6">
      <c r="A6" s="118" t="inlineStr">
        <is>
          <t>#</t>
        </is>
      </c>
      <c r="B6" s="118" t="inlineStr">
        <is>
          <t>Client Name</t>
        </is>
      </c>
      <c r="C6" s="118" t="inlineStr">
        <is>
          <t>Phone</t>
        </is>
      </c>
      <c r="D6" s="118" t="inlineStr">
        <is>
          <t>Carrier</t>
        </is>
      </c>
      <c r="E6" s="118" t="inlineStr">
        <is>
          <t>Plan Type</t>
        </is>
      </c>
      <c r="F6" s="118" t="inlineStr">
        <is>
          <t>Review Due Date</t>
        </is>
      </c>
      <c r="G6" s="118" t="inlineStr">
        <is>
          <t>Review Status</t>
        </is>
      </c>
      <c r="H6" s="118" t="inlineStr">
        <is>
          <t>Review Date</t>
        </is>
      </c>
      <c r="I6" s="118" t="inlineStr">
        <is>
          <t>Agent</t>
        </is>
      </c>
      <c r="J6" s="118" t="inlineStr">
        <is>
          <t>Renewal Comm $</t>
        </is>
      </c>
      <c r="K6" s="118" t="inlineStr">
        <is>
          <t>Retention Risk</t>
        </is>
      </c>
      <c r="L6" s="118" t="inlineStr">
        <is>
          <t>Risk Reason</t>
        </is>
      </c>
      <c r="M6" s="118" t="inlineStr">
        <is>
          <t>Cross-Sell Opp</t>
        </is>
      </c>
      <c r="N6" s="118" t="inlineStr">
        <is>
          <t>Cross-Sell Notes</t>
        </is>
      </c>
      <c r="O6" s="118" t="inlineStr">
        <is>
          <t>Plan Change</t>
        </is>
      </c>
      <c r="P6" s="118" t="inlineStr">
        <is>
          <t>New Plan</t>
        </is>
      </c>
      <c r="Q6" s="118" t="inlineStr">
        <is>
          <t>New Carrier</t>
        </is>
      </c>
      <c r="R6" s="118" t="inlineStr">
        <is>
          <t>Outcome</t>
        </is>
      </c>
      <c r="S6" s="118" t="inlineStr">
        <is>
          <t>Notes</t>
        </is>
      </c>
    </row>
    <row r="7">
      <c r="A7" s="123" t="n">
        <v>1</v>
      </c>
      <c r="B7" s="28" t="inlineStr">
        <is>
          <t>Lillian Davis</t>
        </is>
      </c>
      <c r="C7" s="28" t="inlineStr">
        <is>
          <t>(438) 717-1434</t>
        </is>
      </c>
      <c r="D7" s="28" t="inlineStr">
        <is>
          <t>UnitedHealthcare</t>
        </is>
      </c>
      <c r="E7" s="28" t="inlineStr">
        <is>
          <t>DSNP</t>
        </is>
      </c>
      <c r="F7" s="39" t="n">
        <v>46175</v>
      </c>
      <c r="G7" s="28" t="inlineStr">
        <is>
          <t>Completed</t>
        </is>
      </c>
      <c r="H7" s="39" t="n">
        <v>46155</v>
      </c>
      <c r="I7" s="28" t="inlineStr">
        <is>
          <t>Sarah Mitchell</t>
        </is>
      </c>
      <c r="J7" s="40" t="n">
        <v>265.05</v>
      </c>
      <c r="K7" s="28" t="inlineStr">
        <is>
          <t>Low</t>
        </is>
      </c>
      <c r="L7" s="28" t="inlineStr"/>
      <c r="M7" s="28" t="inlineStr">
        <is>
          <t>No</t>
        </is>
      </c>
      <c r="N7" s="28" t="inlineStr"/>
      <c r="O7" s="28" t="inlineStr">
        <is>
          <t>No</t>
        </is>
      </c>
      <c r="P7" s="28" t="inlineStr"/>
      <c r="Q7" s="28" t="inlineStr"/>
      <c r="R7" s="28" t="inlineStr">
        <is>
          <t>Retained</t>
        </is>
      </c>
      <c r="S7" s="28" t="inlineStr"/>
    </row>
    <row r="8">
      <c r="A8" s="125" t="n">
        <v>2</v>
      </c>
      <c r="B8" s="32" t="inlineStr">
        <is>
          <t>Evelyn Miller</t>
        </is>
      </c>
      <c r="C8" s="32" t="inlineStr">
        <is>
          <t>(921) 271-1750</t>
        </is>
      </c>
      <c r="D8" s="32" t="inlineStr">
        <is>
          <t>Devoted Health</t>
        </is>
      </c>
      <c r="E8" s="32" t="inlineStr">
        <is>
          <t>PDP</t>
        </is>
      </c>
      <c r="F8" s="41" t="n">
        <v>46129</v>
      </c>
      <c r="G8" s="32" t="inlineStr">
        <is>
          <t>Not Started</t>
        </is>
      </c>
      <c r="H8" s="41" t="n"/>
      <c r="I8" s="32" t="inlineStr">
        <is>
          <t>Sarah Mitchell</t>
        </is>
      </c>
      <c r="J8" s="42" t="n">
        <v>208.54</v>
      </c>
      <c r="K8" s="32" t="inlineStr">
        <is>
          <t>High</t>
        </is>
      </c>
      <c r="L8" s="32" t="inlineStr">
        <is>
          <t>Price complaint</t>
        </is>
      </c>
      <c r="M8" s="32" t="inlineStr">
        <is>
          <t>Yes</t>
        </is>
      </c>
      <c r="N8" s="32" t="inlineStr">
        <is>
          <t>Dental supplement</t>
        </is>
      </c>
      <c r="O8" s="32" t="inlineStr">
        <is>
          <t>No</t>
        </is>
      </c>
      <c r="P8" s="32" t="inlineStr"/>
      <c r="Q8" s="32" t="inlineStr"/>
      <c r="R8" s="32" t="inlineStr"/>
      <c r="S8" s="32" t="inlineStr">
        <is>
          <t>Annual review complete.</t>
        </is>
      </c>
    </row>
    <row r="9">
      <c r="A9" s="123" t="n">
        <v>3</v>
      </c>
      <c r="B9" s="28" t="inlineStr">
        <is>
          <t>Hazel White</t>
        </is>
      </c>
      <c r="C9" s="28" t="inlineStr">
        <is>
          <t>(267) 416-6155</t>
        </is>
      </c>
      <c r="D9" s="28" t="inlineStr">
        <is>
          <t>Aetna</t>
        </is>
      </c>
      <c r="E9" s="28" t="inlineStr">
        <is>
          <t>Medigap Plan G</t>
        </is>
      </c>
      <c r="F9" s="39" t="n">
        <v>46169</v>
      </c>
      <c r="G9" s="28" t="inlineStr">
        <is>
          <t>Completed</t>
        </is>
      </c>
      <c r="H9" s="39" t="n">
        <v>46151</v>
      </c>
      <c r="I9" s="28" t="inlineStr">
        <is>
          <t>Sarah Mitchell</t>
        </is>
      </c>
      <c r="J9" s="40" t="n">
        <v>290.05</v>
      </c>
      <c r="K9" s="28" t="inlineStr">
        <is>
          <t>Low</t>
        </is>
      </c>
      <c r="L9" s="28" t="inlineStr"/>
      <c r="M9" s="28" t="inlineStr">
        <is>
          <t>No</t>
        </is>
      </c>
      <c r="N9" s="28" t="inlineStr"/>
      <c r="O9" s="28" t="inlineStr">
        <is>
          <t>No</t>
        </is>
      </c>
      <c r="P9" s="28" t="inlineStr"/>
      <c r="Q9" s="28" t="inlineStr"/>
      <c r="R9" s="28" t="inlineStr">
        <is>
          <t>Retained</t>
        </is>
      </c>
      <c r="S9" s="28" t="inlineStr">
        <is>
          <t>Sent new plan comparison.</t>
        </is>
      </c>
    </row>
    <row r="10">
      <c r="A10" s="125" t="n">
        <v>4</v>
      </c>
      <c r="B10" s="32" t="inlineStr">
        <is>
          <t>Thelma Brown</t>
        </is>
      </c>
      <c r="C10" s="32" t="inlineStr">
        <is>
          <t>(317) 898-9797</t>
        </is>
      </c>
      <c r="D10" s="32" t="inlineStr">
        <is>
          <t>Humana</t>
        </is>
      </c>
      <c r="E10" s="32" t="inlineStr">
        <is>
          <t>MA-Only</t>
        </is>
      </c>
      <c r="F10" s="41" t="n">
        <v>46157</v>
      </c>
      <c r="G10" s="32" t="inlineStr">
        <is>
          <t>Scheduled</t>
        </is>
      </c>
      <c r="H10" s="41" t="n"/>
      <c r="I10" s="32" t="inlineStr">
        <is>
          <t>Sarah Mitchell</t>
        </is>
      </c>
      <c r="J10" s="42" t="n">
        <v>239.1</v>
      </c>
      <c r="K10" s="32" t="inlineStr">
        <is>
          <t>Low</t>
        </is>
      </c>
      <c r="L10" s="32" t="inlineStr"/>
      <c r="M10" s="32" t="inlineStr">
        <is>
          <t>No</t>
        </is>
      </c>
      <c r="N10" s="32" t="inlineStr"/>
      <c r="O10" s="32" t="inlineStr">
        <is>
          <t>No</t>
        </is>
      </c>
      <c r="P10" s="32" t="inlineStr"/>
      <c r="Q10" s="32" t="inlineStr"/>
      <c r="R10" s="32" t="inlineStr"/>
      <c r="S10" s="32" t="inlineStr">
        <is>
          <t>Client happy with plan.</t>
        </is>
      </c>
    </row>
    <row r="11">
      <c r="A11" s="123" t="n">
        <v>5</v>
      </c>
      <c r="B11" s="28" t="inlineStr">
        <is>
          <t>Arthur Murphy</t>
        </is>
      </c>
      <c r="C11" s="28" t="inlineStr">
        <is>
          <t>(780) 280-2403</t>
        </is>
      </c>
      <c r="D11" s="28" t="inlineStr">
        <is>
          <t>Aetna</t>
        </is>
      </c>
      <c r="E11" s="28" t="inlineStr">
        <is>
          <t>Medigap Plan N</t>
        </is>
      </c>
      <c r="F11" s="39" t="n">
        <v>46119</v>
      </c>
      <c r="G11" s="28" t="inlineStr">
        <is>
          <t>Completed</t>
        </is>
      </c>
      <c r="H11" s="39" t="n">
        <v>46132</v>
      </c>
      <c r="I11" s="28" t="inlineStr">
        <is>
          <t>Sarah Mitchell</t>
        </is>
      </c>
      <c r="J11" s="40" t="n">
        <v>211.07</v>
      </c>
      <c r="K11" s="28" t="inlineStr">
        <is>
          <t>Low</t>
        </is>
      </c>
      <c r="L11" s="28" t="inlineStr"/>
      <c r="M11" s="28" t="inlineStr">
        <is>
          <t>Maybe</t>
        </is>
      </c>
      <c r="N11" s="28" t="inlineStr"/>
      <c r="O11" s="28" t="inlineStr">
        <is>
          <t>No</t>
        </is>
      </c>
      <c r="P11" s="28" t="inlineStr"/>
      <c r="Q11" s="28" t="inlineStr"/>
      <c r="R11" s="28" t="inlineStr">
        <is>
          <t>Retained</t>
        </is>
      </c>
      <c r="S11" s="28" t="inlineStr">
        <is>
          <t>Annual review complete.</t>
        </is>
      </c>
    </row>
    <row r="12">
      <c r="A12" s="125" t="n">
        <v>6</v>
      </c>
      <c r="B12" s="32" t="inlineStr">
        <is>
          <t>Henry Young</t>
        </is>
      </c>
      <c r="C12" s="32" t="inlineStr">
        <is>
          <t>(232) 538-2160</t>
        </is>
      </c>
      <c r="D12" s="32" t="inlineStr">
        <is>
          <t>Molina</t>
        </is>
      </c>
      <c r="E12" s="32" t="inlineStr">
        <is>
          <t>Medigap Plan N</t>
        </is>
      </c>
      <c r="F12" s="41" t="n">
        <v>46165</v>
      </c>
      <c r="G12" s="32" t="inlineStr">
        <is>
          <t>Completed</t>
        </is>
      </c>
      <c r="H12" s="41" t="n">
        <v>46150</v>
      </c>
      <c r="I12" s="32" t="inlineStr">
        <is>
          <t>Sarah Mitchell</t>
        </is>
      </c>
      <c r="J12" s="42" t="n">
        <v>185.9</v>
      </c>
      <c r="K12" s="32" t="inlineStr">
        <is>
          <t>Low</t>
        </is>
      </c>
      <c r="L12" s="32" t="inlineStr"/>
      <c r="M12" s="32" t="inlineStr">
        <is>
          <t>Yes</t>
        </is>
      </c>
      <c r="N12" s="32" t="inlineStr">
        <is>
          <t>Dental supplement</t>
        </is>
      </c>
      <c r="O12" s="32" t="inlineStr">
        <is>
          <t>No</t>
        </is>
      </c>
      <c r="P12" s="32" t="inlineStr"/>
      <c r="Q12" s="32" t="inlineStr"/>
      <c r="R12" s="32" t="inlineStr">
        <is>
          <t>Plan Change</t>
        </is>
      </c>
      <c r="S12" s="32" t="inlineStr"/>
    </row>
    <row r="13">
      <c r="A13" s="123" t="n">
        <v>7</v>
      </c>
      <c r="B13" s="28" t="inlineStr">
        <is>
          <t>Marie Green</t>
        </is>
      </c>
      <c r="C13" s="28" t="inlineStr">
        <is>
          <t>(485) 673-5092</t>
        </is>
      </c>
      <c r="D13" s="28" t="inlineStr">
        <is>
          <t>UnitedHealthcare</t>
        </is>
      </c>
      <c r="E13" s="28" t="inlineStr">
        <is>
          <t>DSNP</t>
        </is>
      </c>
      <c r="F13" s="39" t="n">
        <v>46138</v>
      </c>
      <c r="G13" s="28" t="inlineStr">
        <is>
          <t>Not Started</t>
        </is>
      </c>
      <c r="H13" s="39" t="n"/>
      <c r="I13" s="28" t="inlineStr">
        <is>
          <t>Sarah Mitchell</t>
        </is>
      </c>
      <c r="J13" s="40" t="n">
        <v>270.89</v>
      </c>
      <c r="K13" s="28" t="inlineStr">
        <is>
          <t>Low</t>
        </is>
      </c>
      <c r="L13" s="28" t="inlineStr"/>
      <c r="M13" s="28" t="inlineStr">
        <is>
          <t>No</t>
        </is>
      </c>
      <c r="N13" s="28" t="inlineStr"/>
      <c r="O13" s="28" t="inlineStr">
        <is>
          <t>Yes</t>
        </is>
      </c>
      <c r="P13" s="28" t="inlineStr">
        <is>
          <t>AARP Medicare Supplement Plan G</t>
        </is>
      </c>
      <c r="Q13" s="28" t="inlineStr"/>
      <c r="R13" s="28" t="inlineStr"/>
      <c r="S13" s="28" t="inlineStr"/>
    </row>
    <row r="14">
      <c r="A14" s="125" t="n">
        <v>8</v>
      </c>
      <c r="B14" s="32" t="inlineStr">
        <is>
          <t>Carol King</t>
        </is>
      </c>
      <c r="C14" s="32" t="inlineStr">
        <is>
          <t>(720) 282-4044</t>
        </is>
      </c>
      <c r="D14" s="32" t="inlineStr">
        <is>
          <t>Molina</t>
        </is>
      </c>
      <c r="E14" s="32" t="inlineStr">
        <is>
          <t>MA-Only</t>
        </is>
      </c>
      <c r="F14" s="41" t="n">
        <v>46159</v>
      </c>
      <c r="G14" s="32" t="inlineStr">
        <is>
          <t>Completed</t>
        </is>
      </c>
      <c r="H14" s="41" t="n">
        <v>46141</v>
      </c>
      <c r="I14" s="32" t="inlineStr">
        <is>
          <t>Sarah Mitchell</t>
        </is>
      </c>
      <c r="J14" s="42" t="n">
        <v>262.53</v>
      </c>
      <c r="K14" s="32" t="inlineStr">
        <is>
          <t>Low</t>
        </is>
      </c>
      <c r="L14" s="32" t="inlineStr"/>
      <c r="M14" s="32" t="inlineStr">
        <is>
          <t>No</t>
        </is>
      </c>
      <c r="N14" s="32" t="inlineStr"/>
      <c r="O14" s="32" t="inlineStr">
        <is>
          <t>No</t>
        </is>
      </c>
      <c r="P14" s="32" t="inlineStr"/>
      <c r="Q14" s="32" t="inlineStr"/>
      <c r="R14" s="32" t="inlineStr">
        <is>
          <t>Retained</t>
        </is>
      </c>
      <c r="S14" s="32" t="inlineStr"/>
    </row>
    <row r="15">
      <c r="A15" s="123" t="n">
        <v>9</v>
      </c>
      <c r="B15" s="28" t="inlineStr">
        <is>
          <t>Mildred Lee</t>
        </is>
      </c>
      <c r="C15" s="28" t="inlineStr">
        <is>
          <t>(418) 718-5345</t>
        </is>
      </c>
      <c r="D15" s="28" t="inlineStr">
        <is>
          <t>Devoted Health</t>
        </is>
      </c>
      <c r="E15" s="28" t="inlineStr">
        <is>
          <t>MA-Only</t>
        </is>
      </c>
      <c r="F15" s="39" t="n">
        <v>46122</v>
      </c>
      <c r="G15" s="28" t="inlineStr">
        <is>
          <t>Scheduled</t>
        </is>
      </c>
      <c r="H15" s="39" t="n"/>
      <c r="I15" s="28" t="inlineStr">
        <is>
          <t>Sarah Mitchell</t>
        </is>
      </c>
      <c r="J15" s="40" t="n">
        <v>220.85</v>
      </c>
      <c r="K15" s="28" t="inlineStr">
        <is>
          <t>Medium</t>
        </is>
      </c>
      <c r="L15" s="28" t="inlineStr">
        <is>
          <t>Moving next year</t>
        </is>
      </c>
      <c r="M15" s="28" t="inlineStr">
        <is>
          <t>Yes</t>
        </is>
      </c>
      <c r="N15" s="28" t="inlineStr">
        <is>
          <t>Dental supplement</t>
        </is>
      </c>
      <c r="O15" s="28" t="inlineStr">
        <is>
          <t>No</t>
        </is>
      </c>
      <c r="P15" s="28" t="inlineStr"/>
      <c r="Q15" s="28" t="inlineStr"/>
      <c r="R15" s="28" t="inlineStr"/>
      <c r="S15" s="28" t="inlineStr">
        <is>
          <t>Client happy with plan.</t>
        </is>
      </c>
    </row>
    <row r="16">
      <c r="A16" s="125" t="n">
        <v>10</v>
      </c>
      <c r="B16" s="32" t="inlineStr">
        <is>
          <t>Mildred Davis</t>
        </is>
      </c>
      <c r="C16" s="32" t="inlineStr">
        <is>
          <t>(252) 294-7939</t>
        </is>
      </c>
      <c r="D16" s="32" t="inlineStr">
        <is>
          <t>Humana</t>
        </is>
      </c>
      <c r="E16" s="32" t="inlineStr">
        <is>
          <t>DSNP</t>
        </is>
      </c>
      <c r="F16" s="41" t="n">
        <v>46168</v>
      </c>
      <c r="G16" s="32" t="inlineStr">
        <is>
          <t>Completed</t>
        </is>
      </c>
      <c r="H16" s="41" t="n">
        <v>46140</v>
      </c>
      <c r="I16" s="32" t="inlineStr">
        <is>
          <t>Sarah Mitchell</t>
        </is>
      </c>
      <c r="J16" s="42" t="n">
        <v>268.18</v>
      </c>
      <c r="K16" s="32" t="inlineStr">
        <is>
          <t>Medium</t>
        </is>
      </c>
      <c r="L16" s="32" t="inlineStr">
        <is>
          <t>Moving next year</t>
        </is>
      </c>
      <c r="M16" s="32" t="inlineStr">
        <is>
          <t>Yes</t>
        </is>
      </c>
      <c r="N16" s="32" t="inlineStr">
        <is>
          <t>Dental supplement</t>
        </is>
      </c>
      <c r="O16" s="32" t="inlineStr">
        <is>
          <t>No</t>
        </is>
      </c>
      <c r="P16" s="32" t="inlineStr"/>
      <c r="Q16" s="32" t="inlineStr"/>
      <c r="R16" s="32" t="inlineStr">
        <is>
          <t>Plan Change</t>
        </is>
      </c>
      <c r="S16" s="32" t="inlineStr"/>
    </row>
    <row r="17">
      <c r="A17" s="123" t="n">
        <v>11</v>
      </c>
      <c r="B17" s="28" t="inlineStr">
        <is>
          <t>Margaret Robinson</t>
        </is>
      </c>
      <c r="C17" s="28" t="inlineStr">
        <is>
          <t>(381) 622-1406</t>
        </is>
      </c>
      <c r="D17" s="28" t="inlineStr">
        <is>
          <t>Devoted Health</t>
        </is>
      </c>
      <c r="E17" s="28" t="inlineStr">
        <is>
          <t>MAPD</t>
        </is>
      </c>
      <c r="F17" s="39" t="n">
        <v>46175</v>
      </c>
      <c r="G17" s="28" t="inlineStr">
        <is>
          <t>Scheduled</t>
        </is>
      </c>
      <c r="H17" s="39" t="n"/>
      <c r="I17" s="28" t="inlineStr">
        <is>
          <t>Sarah Mitchell</t>
        </is>
      </c>
      <c r="J17" s="40" t="n">
        <v>262.62</v>
      </c>
      <c r="K17" s="28" t="inlineStr">
        <is>
          <t>Medium</t>
        </is>
      </c>
      <c r="L17" s="28" t="inlineStr">
        <is>
          <t>Moving next year</t>
        </is>
      </c>
      <c r="M17" s="28" t="inlineStr">
        <is>
          <t>No</t>
        </is>
      </c>
      <c r="N17" s="28" t="inlineStr"/>
      <c r="O17" s="28" t="inlineStr">
        <is>
          <t>No</t>
        </is>
      </c>
      <c r="P17" s="28" t="inlineStr"/>
      <c r="Q17" s="28" t="inlineStr"/>
      <c r="R17" s="28" t="inlineStr"/>
      <c r="S17" s="28" t="inlineStr">
        <is>
          <t>Sent new plan comparison.</t>
        </is>
      </c>
    </row>
    <row r="18">
      <c r="A18" s="125" t="n">
        <v>12</v>
      </c>
      <c r="B18" s="32" t="inlineStr">
        <is>
          <t>Harold Torres</t>
        </is>
      </c>
      <c r="C18" s="32" t="inlineStr">
        <is>
          <t>(467) 382-5349</t>
        </is>
      </c>
      <c r="D18" s="32" t="inlineStr">
        <is>
          <t>Anthem/BCBS</t>
        </is>
      </c>
      <c r="E18" s="32" t="inlineStr">
        <is>
          <t>Medigap Plan G</t>
        </is>
      </c>
      <c r="F18" s="41" t="n">
        <v>46136</v>
      </c>
      <c r="G18" s="32" t="inlineStr">
        <is>
          <t>Not Started</t>
        </is>
      </c>
      <c r="H18" s="41" t="n"/>
      <c r="I18" s="32" t="inlineStr">
        <is>
          <t>Sarah Mitchell</t>
        </is>
      </c>
      <c r="J18" s="42" t="n">
        <v>291.21</v>
      </c>
      <c r="K18" s="32" t="inlineStr">
        <is>
          <t>Medium</t>
        </is>
      </c>
      <c r="L18" s="32" t="inlineStr">
        <is>
          <t>Moving next year</t>
        </is>
      </c>
      <c r="M18" s="32" t="inlineStr">
        <is>
          <t>No</t>
        </is>
      </c>
      <c r="N18" s="32" t="inlineStr"/>
      <c r="O18" s="32" t="inlineStr">
        <is>
          <t>Yes</t>
        </is>
      </c>
      <c r="P18" s="32" t="inlineStr"/>
      <c r="Q18" s="32" t="inlineStr">
        <is>
          <t>Anthem/BCBS</t>
        </is>
      </c>
      <c r="R18" s="32" t="inlineStr"/>
      <c r="S18" s="32" t="inlineStr"/>
    </row>
    <row r="19">
      <c r="A19" s="123" t="n">
        <v>13</v>
      </c>
      <c r="B19" s="28" t="inlineStr">
        <is>
          <t>Hazel Morris</t>
        </is>
      </c>
      <c r="C19" s="28" t="inlineStr">
        <is>
          <t>(913) 502-3085</t>
        </is>
      </c>
      <c r="D19" s="28" t="inlineStr">
        <is>
          <t>Anthem/BCBS</t>
        </is>
      </c>
      <c r="E19" s="28" t="inlineStr">
        <is>
          <t>PDP</t>
        </is>
      </c>
      <c r="F19" s="39" t="n">
        <v>46213</v>
      </c>
      <c r="G19" s="28" t="inlineStr">
        <is>
          <t>Not Started</t>
        </is>
      </c>
      <c r="H19" s="39" t="n"/>
      <c r="I19" s="28" t="inlineStr">
        <is>
          <t>Sarah Mitchell</t>
        </is>
      </c>
      <c r="J19" s="40" t="n">
        <v>183.77</v>
      </c>
      <c r="K19" s="28" t="inlineStr">
        <is>
          <t>Low</t>
        </is>
      </c>
      <c r="L19" s="28" t="inlineStr"/>
      <c r="M19" s="28" t="inlineStr">
        <is>
          <t>Yes</t>
        </is>
      </c>
      <c r="N19" s="28" t="inlineStr">
        <is>
          <t>Dental supplement</t>
        </is>
      </c>
      <c r="O19" s="28" t="inlineStr">
        <is>
          <t>Yes</t>
        </is>
      </c>
      <c r="P19" s="28" t="inlineStr"/>
      <c r="Q19" s="28" t="inlineStr"/>
      <c r="R19" s="28" t="inlineStr"/>
      <c r="S19" s="28" t="inlineStr">
        <is>
          <t>Needs network check.</t>
        </is>
      </c>
    </row>
    <row r="20">
      <c r="A20" s="125" t="n">
        <v>14</v>
      </c>
      <c r="B20" s="32" t="inlineStr">
        <is>
          <t>Rose Parker</t>
        </is>
      </c>
      <c r="C20" s="32" t="inlineStr">
        <is>
          <t>(403) 350-1400</t>
        </is>
      </c>
      <c r="D20" s="32" t="inlineStr">
        <is>
          <t>Anthem/BCBS</t>
        </is>
      </c>
      <c r="E20" s="32" t="inlineStr">
        <is>
          <t>Medigap Plan N</t>
        </is>
      </c>
      <c r="F20" s="41" t="n">
        <v>46202</v>
      </c>
      <c r="G20" s="32" t="inlineStr">
        <is>
          <t>Completed</t>
        </is>
      </c>
      <c r="H20" s="41" t="n">
        <v>46153</v>
      </c>
      <c r="I20" s="32" t="inlineStr">
        <is>
          <t>Sarah Mitchell</t>
        </is>
      </c>
      <c r="J20" s="42" t="n">
        <v>243.18</v>
      </c>
      <c r="K20" s="32" t="inlineStr">
        <is>
          <t>Low</t>
        </is>
      </c>
      <c r="L20" s="32" t="inlineStr"/>
      <c r="M20" s="32" t="inlineStr">
        <is>
          <t>No</t>
        </is>
      </c>
      <c r="N20" s="32" t="inlineStr"/>
      <c r="O20" s="32" t="inlineStr">
        <is>
          <t>No</t>
        </is>
      </c>
      <c r="P20" s="32" t="inlineStr"/>
      <c r="Q20" s="32" t="inlineStr"/>
      <c r="R20" s="32" t="inlineStr">
        <is>
          <t>Retained</t>
        </is>
      </c>
      <c r="S20" s="32" t="inlineStr">
        <is>
          <t>Annual review complete.</t>
        </is>
      </c>
    </row>
    <row r="21">
      <c r="A21" s="123" t="n">
        <v>15</v>
      </c>
      <c r="B21" s="28" t="inlineStr">
        <is>
          <t>Leo King</t>
        </is>
      </c>
      <c r="C21" s="28" t="inlineStr">
        <is>
          <t>(653) 827-9270</t>
        </is>
      </c>
      <c r="D21" s="28" t="inlineStr">
        <is>
          <t>Anthem/BCBS</t>
        </is>
      </c>
      <c r="E21" s="28" t="inlineStr">
        <is>
          <t>MA-Only</t>
        </is>
      </c>
      <c r="F21" s="39" t="n">
        <v>46265</v>
      </c>
      <c r="G21" s="28" t="inlineStr">
        <is>
          <t>Not Started</t>
        </is>
      </c>
      <c r="H21" s="39" t="n"/>
      <c r="I21" s="28" t="inlineStr">
        <is>
          <t>Sarah Mitchell</t>
        </is>
      </c>
      <c r="J21" s="40" t="n">
        <v>150.47</v>
      </c>
      <c r="K21" s="28" t="inlineStr">
        <is>
          <t>Medium</t>
        </is>
      </c>
      <c r="L21" s="28" t="inlineStr">
        <is>
          <t>Moving next year</t>
        </is>
      </c>
      <c r="M21" s="28" t="inlineStr">
        <is>
          <t>Maybe</t>
        </is>
      </c>
      <c r="N21" s="28" t="inlineStr"/>
      <c r="O21" s="28" t="inlineStr">
        <is>
          <t>No</t>
        </is>
      </c>
      <c r="P21" s="28" t="inlineStr"/>
      <c r="Q21" s="28" t="inlineStr"/>
      <c r="R21" s="28" t="inlineStr"/>
      <c r="S21" s="28" t="inlineStr"/>
    </row>
    <row r="22">
      <c r="A22" s="125" t="n">
        <v>16</v>
      </c>
      <c r="B22" s="32" t="inlineStr">
        <is>
          <t>Carol White</t>
        </is>
      </c>
      <c r="C22" s="32" t="inlineStr">
        <is>
          <t>(625) 263-4388</t>
        </is>
      </c>
      <c r="D22" s="32" t="inlineStr">
        <is>
          <t>Wellcare</t>
        </is>
      </c>
      <c r="E22" s="32" t="inlineStr">
        <is>
          <t>PDP</t>
        </is>
      </c>
      <c r="F22" s="41" t="n">
        <v>46188</v>
      </c>
      <c r="G22" s="32" t="inlineStr">
        <is>
          <t>Completed</t>
        </is>
      </c>
      <c r="H22" s="41" t="n">
        <v>46168</v>
      </c>
      <c r="I22" s="32" t="inlineStr">
        <is>
          <t>Sarah Mitchell</t>
        </is>
      </c>
      <c r="J22" s="42" t="n">
        <v>311.41</v>
      </c>
      <c r="K22" s="32" t="inlineStr">
        <is>
          <t>High</t>
        </is>
      </c>
      <c r="L22" s="32" t="inlineStr">
        <is>
          <t>Price complaint</t>
        </is>
      </c>
      <c r="M22" s="32" t="inlineStr">
        <is>
          <t>No</t>
        </is>
      </c>
      <c r="N22" s="32" t="inlineStr"/>
      <c r="O22" s="32" t="inlineStr">
        <is>
          <t>No</t>
        </is>
      </c>
      <c r="P22" s="32" t="inlineStr"/>
      <c r="Q22" s="32" t="inlineStr"/>
      <c r="R22" s="32" t="inlineStr">
        <is>
          <t>Plan Change</t>
        </is>
      </c>
      <c r="S22" s="32" t="inlineStr"/>
    </row>
    <row r="23">
      <c r="A23" s="123" t="n">
        <v>17</v>
      </c>
      <c r="B23" s="28" t="inlineStr">
        <is>
          <t>Gerald Adams</t>
        </is>
      </c>
      <c r="C23" s="28" t="inlineStr">
        <is>
          <t>(638) 338-8564</t>
        </is>
      </c>
      <c r="D23" s="28" t="inlineStr">
        <is>
          <t>UnitedHealthcare</t>
        </is>
      </c>
      <c r="E23" s="28" t="inlineStr">
        <is>
          <t>Medigap Plan G</t>
        </is>
      </c>
      <c r="F23" s="39" t="n">
        <v>46242</v>
      </c>
      <c r="G23" s="28" t="inlineStr">
        <is>
          <t>Scheduled</t>
        </is>
      </c>
      <c r="H23" s="39" t="n"/>
      <c r="I23" s="28" t="inlineStr">
        <is>
          <t>Sarah Mitchell</t>
        </is>
      </c>
      <c r="J23" s="40" t="n">
        <v>303.81</v>
      </c>
      <c r="K23" s="28" t="inlineStr">
        <is>
          <t>High</t>
        </is>
      </c>
      <c r="L23" s="28" t="inlineStr">
        <is>
          <t>Price complaint</t>
        </is>
      </c>
      <c r="M23" s="28" t="inlineStr">
        <is>
          <t>Yes</t>
        </is>
      </c>
      <c r="N23" s="28" t="inlineStr">
        <is>
          <t>Dental supplement</t>
        </is>
      </c>
      <c r="O23" s="28" t="inlineStr">
        <is>
          <t>No</t>
        </is>
      </c>
      <c r="P23" s="28" t="inlineStr"/>
      <c r="Q23" s="28" t="inlineStr"/>
      <c r="R23" s="28" t="inlineStr"/>
      <c r="S23" s="28" t="inlineStr"/>
    </row>
    <row r="24">
      <c r="A24" s="125" t="n">
        <v>18</v>
      </c>
      <c r="B24" s="32" t="inlineStr">
        <is>
          <t>Frances Thompson</t>
        </is>
      </c>
      <c r="C24" s="32" t="inlineStr">
        <is>
          <t>(371) 820-2876</t>
        </is>
      </c>
      <c r="D24" s="32" t="inlineStr">
        <is>
          <t>Humana</t>
        </is>
      </c>
      <c r="E24" s="32" t="inlineStr">
        <is>
          <t>DSNP</t>
        </is>
      </c>
      <c r="F24" s="41" t="n">
        <v>46206</v>
      </c>
      <c r="G24" s="32" t="inlineStr">
        <is>
          <t>Unable to Reach</t>
        </is>
      </c>
      <c r="H24" s="41" t="n"/>
      <c r="I24" s="32" t="inlineStr">
        <is>
          <t>Sarah Mitchell</t>
        </is>
      </c>
      <c r="J24" s="42" t="n">
        <v>194.9</v>
      </c>
      <c r="K24" s="32" t="inlineStr">
        <is>
          <t>Low</t>
        </is>
      </c>
      <c r="L24" s="32" t="inlineStr"/>
      <c r="M24" s="32" t="inlineStr">
        <is>
          <t>No</t>
        </is>
      </c>
      <c r="N24" s="32" t="inlineStr"/>
      <c r="O24" s="32" t="inlineStr">
        <is>
          <t>No</t>
        </is>
      </c>
      <c r="P24" s="32" t="inlineStr"/>
      <c r="Q24" s="32" t="inlineStr"/>
      <c r="R24" s="32" t="inlineStr"/>
      <c r="S24" s="32" t="inlineStr"/>
    </row>
    <row r="25">
      <c r="A25" s="123" t="n">
        <v>19</v>
      </c>
      <c r="B25" s="28" t="inlineStr">
        <is>
          <t>Frances Ramirez</t>
        </is>
      </c>
      <c r="C25" s="28" t="inlineStr">
        <is>
          <t>(645) 380-9548</t>
        </is>
      </c>
      <c r="D25" s="28" t="inlineStr">
        <is>
          <t>Cigna</t>
        </is>
      </c>
      <c r="E25" s="28" t="inlineStr">
        <is>
          <t>DSNP</t>
        </is>
      </c>
      <c r="F25" s="39" t="n">
        <v>46189</v>
      </c>
      <c r="G25" s="28" t="inlineStr">
        <is>
          <t>Scheduled</t>
        </is>
      </c>
      <c r="H25" s="39" t="n"/>
      <c r="I25" s="28" t="inlineStr">
        <is>
          <t>Sarah Mitchell</t>
        </is>
      </c>
      <c r="J25" s="40" t="n">
        <v>294.88</v>
      </c>
      <c r="K25" s="28" t="inlineStr">
        <is>
          <t>Low</t>
        </is>
      </c>
      <c r="L25" s="28" t="inlineStr"/>
      <c r="M25" s="28" t="inlineStr">
        <is>
          <t>No</t>
        </is>
      </c>
      <c r="N25" s="28" t="inlineStr"/>
      <c r="O25" s="28" t="inlineStr">
        <is>
          <t>No</t>
        </is>
      </c>
      <c r="P25" s="28" t="inlineStr"/>
      <c r="Q25" s="28" t="inlineStr"/>
      <c r="R25" s="28" t="inlineStr"/>
      <c r="S25" s="28" t="inlineStr">
        <is>
          <t>Sent new plan comparison.</t>
        </is>
      </c>
    </row>
    <row r="26">
      <c r="A26" s="125" t="n">
        <v>20</v>
      </c>
      <c r="B26" s="32" t="inlineStr">
        <is>
          <t>Ralph Walker</t>
        </is>
      </c>
      <c r="C26" s="32" t="inlineStr">
        <is>
          <t>(446) 907-8800</t>
        </is>
      </c>
      <c r="D26" s="32" t="inlineStr">
        <is>
          <t>Aetna</t>
        </is>
      </c>
      <c r="E26" s="32" t="inlineStr">
        <is>
          <t>Medigap Plan G</t>
        </is>
      </c>
      <c r="F26" s="41" t="n">
        <v>46279</v>
      </c>
      <c r="G26" s="32" t="inlineStr">
        <is>
          <t>Completed</t>
        </is>
      </c>
      <c r="H26" s="41" t="n">
        <v>46132</v>
      </c>
      <c r="I26" s="32" t="inlineStr">
        <is>
          <t>Sarah Mitchell</t>
        </is>
      </c>
      <c r="J26" s="42" t="n">
        <v>294.71</v>
      </c>
      <c r="K26" s="32" t="inlineStr">
        <is>
          <t>Low</t>
        </is>
      </c>
      <c r="L26" s="32" t="inlineStr"/>
      <c r="M26" s="32" t="inlineStr">
        <is>
          <t>No</t>
        </is>
      </c>
      <c r="N26" s="32" t="inlineStr"/>
      <c r="O26" s="32" t="inlineStr">
        <is>
          <t>No</t>
        </is>
      </c>
      <c r="P26" s="32" t="inlineStr"/>
      <c r="Q26" s="32" t="inlineStr"/>
      <c r="R26" s="32" t="inlineStr">
        <is>
          <t>Retained</t>
        </is>
      </c>
      <c r="S26" s="32" t="inlineStr"/>
    </row>
    <row r="27">
      <c r="A27" s="123" t="n">
        <v>21</v>
      </c>
      <c r="B27" s="28" t="inlineStr">
        <is>
          <t>Ethel Green</t>
        </is>
      </c>
      <c r="C27" s="28" t="inlineStr">
        <is>
          <t>(483) 941-9595</t>
        </is>
      </c>
      <c r="D27" s="28" t="inlineStr">
        <is>
          <t>Wellcare</t>
        </is>
      </c>
      <c r="E27" s="28" t="inlineStr">
        <is>
          <t>PDP</t>
        </is>
      </c>
      <c r="F27" s="39" t="n">
        <v>46178</v>
      </c>
      <c r="G27" s="28" t="inlineStr">
        <is>
          <t>Unable to Reach</t>
        </is>
      </c>
      <c r="H27" s="39" t="n"/>
      <c r="I27" s="28" t="inlineStr">
        <is>
          <t>Sarah Mitchell</t>
        </is>
      </c>
      <c r="J27" s="40" t="n">
        <v>178.99</v>
      </c>
      <c r="K27" s="28" t="inlineStr">
        <is>
          <t>Low</t>
        </is>
      </c>
      <c r="L27" s="28" t="inlineStr"/>
      <c r="M27" s="28" t="inlineStr">
        <is>
          <t>Maybe</t>
        </is>
      </c>
      <c r="N27" s="28" t="inlineStr"/>
      <c r="O27" s="28" t="inlineStr">
        <is>
          <t>No</t>
        </is>
      </c>
      <c r="P27" s="28" t="inlineStr"/>
      <c r="Q27" s="28" t="inlineStr"/>
      <c r="R27" s="28" t="inlineStr"/>
      <c r="S27" s="28" t="inlineStr">
        <is>
          <t>Sent new plan comparison.</t>
        </is>
      </c>
    </row>
    <row r="28">
      <c r="A28" s="125" t="n">
        <v>22</v>
      </c>
      <c r="B28" s="32" t="inlineStr">
        <is>
          <t>Betty Evans</t>
        </is>
      </c>
      <c r="C28" s="32" t="inlineStr">
        <is>
          <t>(275) 790-1878</t>
        </is>
      </c>
      <c r="D28" s="32" t="inlineStr">
        <is>
          <t>Molina</t>
        </is>
      </c>
      <c r="E28" s="32" t="inlineStr">
        <is>
          <t>MAPD</t>
        </is>
      </c>
      <c r="F28" s="41" t="n">
        <v>46291</v>
      </c>
      <c r="G28" s="32" t="inlineStr">
        <is>
          <t>Completed</t>
        </is>
      </c>
      <c r="H28" s="41" t="n">
        <v>46147</v>
      </c>
      <c r="I28" s="32" t="inlineStr">
        <is>
          <t>Sarah Mitchell</t>
        </is>
      </c>
      <c r="J28" s="42" t="n">
        <v>213.35</v>
      </c>
      <c r="K28" s="32" t="inlineStr">
        <is>
          <t>Medium</t>
        </is>
      </c>
      <c r="L28" s="32" t="inlineStr">
        <is>
          <t>Moving next year</t>
        </is>
      </c>
      <c r="M28" s="32" t="inlineStr">
        <is>
          <t>Maybe</t>
        </is>
      </c>
      <c r="N28" s="32" t="inlineStr"/>
      <c r="O28" s="32" t="inlineStr">
        <is>
          <t>No</t>
        </is>
      </c>
      <c r="P28" s="32" t="inlineStr"/>
      <c r="Q28" s="32" t="inlineStr"/>
      <c r="R28" s="32" t="inlineStr">
        <is>
          <t>Retained</t>
        </is>
      </c>
      <c r="S28" s="32" t="inlineStr">
        <is>
          <t>Sent new plan comparison.</t>
        </is>
      </c>
    </row>
    <row r="29">
      <c r="A29" s="123" t="n">
        <v>23</v>
      </c>
      <c r="B29" s="28" t="inlineStr">
        <is>
          <t>Doris Phillips</t>
        </is>
      </c>
      <c r="C29" s="28" t="inlineStr">
        <is>
          <t>(905) 808-8699</t>
        </is>
      </c>
      <c r="D29" s="28" t="inlineStr">
        <is>
          <t>UnitedHealthcare</t>
        </is>
      </c>
      <c r="E29" s="28" t="inlineStr">
        <is>
          <t>Medigap Plan N</t>
        </is>
      </c>
      <c r="F29" s="39" t="n">
        <v>46200</v>
      </c>
      <c r="G29" s="28" t="inlineStr">
        <is>
          <t>Not Started</t>
        </is>
      </c>
      <c r="H29" s="39" t="n"/>
      <c r="I29" s="28" t="inlineStr">
        <is>
          <t>Sarah Mitchell</t>
        </is>
      </c>
      <c r="J29" s="40" t="n">
        <v>227.61</v>
      </c>
      <c r="K29" s="28" t="inlineStr">
        <is>
          <t>Medium</t>
        </is>
      </c>
      <c r="L29" s="28" t="inlineStr">
        <is>
          <t>Moving next year</t>
        </is>
      </c>
      <c r="M29" s="28" t="inlineStr">
        <is>
          <t>Yes</t>
        </is>
      </c>
      <c r="N29" s="28" t="inlineStr">
        <is>
          <t>Dental supplement</t>
        </is>
      </c>
      <c r="O29" s="28" t="inlineStr">
        <is>
          <t>No</t>
        </is>
      </c>
      <c r="P29" s="28" t="inlineStr"/>
      <c r="Q29" s="28" t="inlineStr"/>
      <c r="R29" s="28" t="inlineStr"/>
      <c r="S29" s="28" t="inlineStr"/>
    </row>
    <row r="30">
      <c r="A30" s="125" t="n">
        <v>24</v>
      </c>
      <c r="B30" s="32" t="inlineStr">
        <is>
          <t>Robert Moore</t>
        </is>
      </c>
      <c r="C30" s="32" t="inlineStr">
        <is>
          <t>(812) 240-8078</t>
        </is>
      </c>
      <c r="D30" s="32" t="inlineStr">
        <is>
          <t>Wellcare</t>
        </is>
      </c>
      <c r="E30" s="32" t="inlineStr">
        <is>
          <t>Medigap Plan N</t>
        </is>
      </c>
      <c r="F30" s="41" t="n">
        <v>46226</v>
      </c>
      <c r="G30" s="32" t="inlineStr">
        <is>
          <t>Not Started</t>
        </is>
      </c>
      <c r="H30" s="41" t="n"/>
      <c r="I30" s="32" t="inlineStr">
        <is>
          <t>Sarah Mitchell</t>
        </is>
      </c>
      <c r="J30" s="42" t="n">
        <v>221.7</v>
      </c>
      <c r="K30" s="32" t="inlineStr">
        <is>
          <t>Medium</t>
        </is>
      </c>
      <c r="L30" s="32" t="inlineStr">
        <is>
          <t>Moving next year</t>
        </is>
      </c>
      <c r="M30" s="32" t="inlineStr">
        <is>
          <t>No</t>
        </is>
      </c>
      <c r="N30" s="32" t="inlineStr"/>
      <c r="O30" s="32" t="inlineStr">
        <is>
          <t>No</t>
        </is>
      </c>
      <c r="P30" s="32" t="inlineStr"/>
      <c r="Q30" s="32" t="inlineStr"/>
      <c r="R30" s="32" t="inlineStr"/>
      <c r="S30" s="32" t="inlineStr"/>
    </row>
    <row r="31">
      <c r="A31" s="123" t="n">
        <v>25</v>
      </c>
      <c r="B31" s="28" t="inlineStr">
        <is>
          <t>Ralph Garcia</t>
        </is>
      </c>
      <c r="C31" s="28" t="inlineStr">
        <is>
          <t>(522) 458-6296</t>
        </is>
      </c>
      <c r="D31" s="28" t="inlineStr">
        <is>
          <t>Molina</t>
        </is>
      </c>
      <c r="E31" s="28" t="inlineStr">
        <is>
          <t>PDP</t>
        </is>
      </c>
      <c r="F31" s="39" t="n">
        <v>46198</v>
      </c>
      <c r="G31" s="28" t="inlineStr">
        <is>
          <t>Not Started</t>
        </is>
      </c>
      <c r="H31" s="39" t="n"/>
      <c r="I31" s="28" t="inlineStr">
        <is>
          <t>Sarah Mitchell</t>
        </is>
      </c>
      <c r="J31" s="40" t="n">
        <v>159.97</v>
      </c>
      <c r="K31" s="28" t="inlineStr">
        <is>
          <t>High</t>
        </is>
      </c>
      <c r="L31" s="28" t="inlineStr">
        <is>
          <t>Price complaint</t>
        </is>
      </c>
      <c r="M31" s="28" t="inlineStr">
        <is>
          <t>Yes</t>
        </is>
      </c>
      <c r="N31" s="28" t="inlineStr">
        <is>
          <t>Dental supplement</t>
        </is>
      </c>
      <c r="O31" s="28" t="inlineStr">
        <is>
          <t>No</t>
        </is>
      </c>
      <c r="P31" s="28" t="inlineStr"/>
      <c r="Q31" s="28" t="inlineStr"/>
      <c r="R31" s="28" t="inlineStr"/>
      <c r="S31" s="28" t="inlineStr"/>
    </row>
    <row r="32">
      <c r="A32" s="125" t="n">
        <v>26</v>
      </c>
      <c r="B32" s="32" t="inlineStr">
        <is>
          <t>Ernest Wilson</t>
        </is>
      </c>
      <c r="C32" s="32" t="inlineStr">
        <is>
          <t>(316) 672-2924</t>
        </is>
      </c>
      <c r="D32" s="32" t="inlineStr">
        <is>
          <t>Wellcare</t>
        </is>
      </c>
      <c r="E32" s="32" t="inlineStr">
        <is>
          <t>Medigap Plan G</t>
        </is>
      </c>
      <c r="F32" s="41" t="n">
        <v>46197</v>
      </c>
      <c r="G32" s="32" t="inlineStr">
        <is>
          <t>Not Started</t>
        </is>
      </c>
      <c r="H32" s="41" t="n"/>
      <c r="I32" s="32" t="inlineStr">
        <is>
          <t>Sarah Mitchell</t>
        </is>
      </c>
      <c r="J32" s="42" t="n">
        <v>232.05</v>
      </c>
      <c r="K32" s="32" t="inlineStr">
        <is>
          <t>High</t>
        </is>
      </c>
      <c r="L32" s="32" t="inlineStr">
        <is>
          <t>Price complaint</t>
        </is>
      </c>
      <c r="M32" s="32" t="inlineStr">
        <is>
          <t>Yes</t>
        </is>
      </c>
      <c r="N32" s="32" t="inlineStr">
        <is>
          <t>Dental supplement</t>
        </is>
      </c>
      <c r="O32" s="32" t="inlineStr">
        <is>
          <t>No</t>
        </is>
      </c>
      <c r="P32" s="32" t="inlineStr"/>
      <c r="Q32" s="32" t="inlineStr"/>
      <c r="R32" s="32" t="inlineStr"/>
      <c r="S32" s="32" t="inlineStr">
        <is>
          <t>Needs network check.</t>
        </is>
      </c>
    </row>
    <row r="33">
      <c r="A33" s="123" t="n">
        <v>27</v>
      </c>
      <c r="B33" s="28" t="inlineStr">
        <is>
          <t>Marie Perez</t>
        </is>
      </c>
      <c r="C33" s="28" t="inlineStr">
        <is>
          <t>(529) 393-4912</t>
        </is>
      </c>
      <c r="D33" s="28" t="inlineStr">
        <is>
          <t>Wellcare</t>
        </is>
      </c>
      <c r="E33" s="28" t="inlineStr">
        <is>
          <t>MAPD</t>
        </is>
      </c>
      <c r="F33" s="39" t="n">
        <v>46263</v>
      </c>
      <c r="G33" s="28" t="inlineStr">
        <is>
          <t>Completed</t>
        </is>
      </c>
      <c r="H33" s="39" t="n">
        <v>46147</v>
      </c>
      <c r="I33" s="28" t="inlineStr">
        <is>
          <t>Sarah Mitchell</t>
        </is>
      </c>
      <c r="J33" s="40" t="n">
        <v>253.93</v>
      </c>
      <c r="K33" s="28" t="inlineStr">
        <is>
          <t>Low</t>
        </is>
      </c>
      <c r="L33" s="28" t="inlineStr"/>
      <c r="M33" s="28" t="inlineStr">
        <is>
          <t>Yes</t>
        </is>
      </c>
      <c r="N33" s="28" t="inlineStr">
        <is>
          <t>Dental supplement</t>
        </is>
      </c>
      <c r="O33" s="28" t="inlineStr">
        <is>
          <t>No</t>
        </is>
      </c>
      <c r="P33" s="28" t="inlineStr"/>
      <c r="Q33" s="28" t="inlineStr"/>
      <c r="R33" s="28" t="inlineStr">
        <is>
          <t>Retained</t>
        </is>
      </c>
      <c r="S33" s="28" t="inlineStr"/>
    </row>
    <row r="34">
      <c r="A34" s="125" t="n">
        <v>28</v>
      </c>
      <c r="B34" s="32" t="inlineStr">
        <is>
          <t>Barbara Scott</t>
        </is>
      </c>
      <c r="C34" s="32" t="inlineStr">
        <is>
          <t>(536) 890-9742</t>
        </is>
      </c>
      <c r="D34" s="32" t="inlineStr">
        <is>
          <t>Humana</t>
        </is>
      </c>
      <c r="E34" s="32" t="inlineStr">
        <is>
          <t>Medigap Plan N</t>
        </is>
      </c>
      <c r="F34" s="41" t="n">
        <v>46264</v>
      </c>
      <c r="G34" s="32" t="inlineStr">
        <is>
          <t>Scheduled</t>
        </is>
      </c>
      <c r="H34" s="41" t="n"/>
      <c r="I34" s="32" t="inlineStr">
        <is>
          <t>Sarah Mitchell</t>
        </is>
      </c>
      <c r="J34" s="42" t="n">
        <v>301.6</v>
      </c>
      <c r="K34" s="32" t="inlineStr">
        <is>
          <t>Medium</t>
        </is>
      </c>
      <c r="L34" s="32" t="inlineStr">
        <is>
          <t>Moving next year</t>
        </is>
      </c>
      <c r="M34" s="32" t="inlineStr">
        <is>
          <t>Maybe</t>
        </is>
      </c>
      <c r="N34" s="32" t="inlineStr"/>
      <c r="O34" s="32" t="inlineStr">
        <is>
          <t>No</t>
        </is>
      </c>
      <c r="P34" s="32" t="inlineStr"/>
      <c r="Q34" s="32" t="inlineStr"/>
      <c r="R34" s="32" t="inlineStr"/>
      <c r="S34" s="32" t="inlineStr">
        <is>
          <t>Client happy with plan.</t>
        </is>
      </c>
    </row>
    <row r="35">
      <c r="A35" s="123" t="n">
        <v>29</v>
      </c>
      <c r="B35" s="28" t="inlineStr">
        <is>
          <t>Rose Moore</t>
        </is>
      </c>
      <c r="C35" s="28" t="inlineStr">
        <is>
          <t>(824) 591-4945</t>
        </is>
      </c>
      <c r="D35" s="28" t="inlineStr">
        <is>
          <t>Wellcare</t>
        </is>
      </c>
      <c r="E35" s="28" t="inlineStr">
        <is>
          <t>MAPD</t>
        </is>
      </c>
      <c r="F35" s="39" t="n">
        <v>46294</v>
      </c>
      <c r="G35" s="28" t="inlineStr">
        <is>
          <t>Completed</t>
        </is>
      </c>
      <c r="H35" s="39" t="n">
        <v>46144</v>
      </c>
      <c r="I35" s="28" t="inlineStr">
        <is>
          <t>Sarah Mitchell</t>
        </is>
      </c>
      <c r="J35" s="40" t="n">
        <v>160.77</v>
      </c>
      <c r="K35" s="28" t="inlineStr">
        <is>
          <t>Medium</t>
        </is>
      </c>
      <c r="L35" s="28" t="inlineStr">
        <is>
          <t>Moving next year</t>
        </is>
      </c>
      <c r="M35" s="28" t="inlineStr">
        <is>
          <t>Yes</t>
        </is>
      </c>
      <c r="N35" s="28" t="inlineStr">
        <is>
          <t>Dental supplement</t>
        </is>
      </c>
      <c r="O35" s="28" t="inlineStr">
        <is>
          <t>No</t>
        </is>
      </c>
      <c r="P35" s="28" t="inlineStr"/>
      <c r="Q35" s="28" t="inlineStr"/>
      <c r="R35" s="28" t="inlineStr">
        <is>
          <t>Retained</t>
        </is>
      </c>
      <c r="S35" s="28" t="inlineStr"/>
    </row>
    <row r="36">
      <c r="A36" s="125" t="n">
        <v>30</v>
      </c>
      <c r="B36" s="32" t="inlineStr">
        <is>
          <t>Gerald Collins</t>
        </is>
      </c>
      <c r="C36" s="32" t="inlineStr">
        <is>
          <t>(874) 605-5497</t>
        </is>
      </c>
      <c r="D36" s="32" t="inlineStr">
        <is>
          <t>Wellcare</t>
        </is>
      </c>
      <c r="E36" s="32" t="inlineStr">
        <is>
          <t>Medigap Plan G</t>
        </is>
      </c>
      <c r="F36" s="41" t="n">
        <v>46217</v>
      </c>
      <c r="G36" s="32" t="inlineStr">
        <is>
          <t>Not Started</t>
        </is>
      </c>
      <c r="H36" s="41" t="n"/>
      <c r="I36" s="32" t="inlineStr">
        <is>
          <t>Sarah Mitchell</t>
        </is>
      </c>
      <c r="J36" s="42" t="n">
        <v>239.22</v>
      </c>
      <c r="K36" s="32" t="inlineStr">
        <is>
          <t>Low</t>
        </is>
      </c>
      <c r="L36" s="32" t="inlineStr"/>
      <c r="M36" s="32" t="inlineStr">
        <is>
          <t>Yes</t>
        </is>
      </c>
      <c r="N36" s="32" t="inlineStr">
        <is>
          <t>Dental supplement</t>
        </is>
      </c>
      <c r="O36" s="32" t="inlineStr">
        <is>
          <t>No</t>
        </is>
      </c>
      <c r="P36" s="32" t="inlineStr"/>
      <c r="Q36" s="32" t="inlineStr"/>
      <c r="R36" s="32" t="inlineStr"/>
      <c r="S36" s="32" t="inlineStr"/>
    </row>
    <row r="37">
      <c r="A37" s="123" t="n">
        <v>31</v>
      </c>
      <c r="B37" s="28" t="n"/>
      <c r="C37" s="28" t="n"/>
      <c r="D37" s="28" t="n"/>
      <c r="E37" s="28" t="n"/>
      <c r="F37" s="39" t="n"/>
      <c r="G37" s="28" t="n"/>
      <c r="H37" s="39" t="n"/>
      <c r="I37" s="28" t="n"/>
      <c r="J37" s="40" t="n"/>
      <c r="K37" s="28" t="n"/>
      <c r="L37" s="28" t="n"/>
      <c r="M37" s="28" t="n"/>
      <c r="N37" s="28" t="n"/>
      <c r="O37" s="28" t="n"/>
      <c r="P37" s="28" t="n"/>
      <c r="Q37" s="28" t="n"/>
      <c r="R37" s="28" t="n"/>
      <c r="S37" s="28" t="n"/>
    </row>
    <row r="38">
      <c r="A38" s="125" t="n">
        <v>32</v>
      </c>
      <c r="B38" s="32" t="n"/>
      <c r="C38" s="32" t="n"/>
      <c r="D38" s="32" t="n"/>
      <c r="E38" s="32" t="n"/>
      <c r="F38" s="41" t="n"/>
      <c r="G38" s="32" t="n"/>
      <c r="H38" s="41" t="n"/>
      <c r="I38" s="32" t="n"/>
      <c r="J38" s="42" t="n"/>
      <c r="K38" s="32" t="n"/>
      <c r="L38" s="32" t="n"/>
      <c r="M38" s="32" t="n"/>
      <c r="N38" s="32" t="n"/>
      <c r="O38" s="32" t="n"/>
      <c r="P38" s="32" t="n"/>
      <c r="Q38" s="32" t="n"/>
      <c r="R38" s="32" t="n"/>
      <c r="S38" s="32" t="n"/>
    </row>
    <row r="39">
      <c r="A39" s="123" t="n">
        <v>33</v>
      </c>
      <c r="B39" s="28" t="n"/>
      <c r="C39" s="28" t="n"/>
      <c r="D39" s="28" t="n"/>
      <c r="E39" s="28" t="n"/>
      <c r="F39" s="39" t="n"/>
      <c r="G39" s="28" t="n"/>
      <c r="H39" s="39" t="n"/>
      <c r="I39" s="28" t="n"/>
      <c r="J39" s="40" t="n"/>
      <c r="K39" s="28" t="n"/>
      <c r="L39" s="28" t="n"/>
      <c r="M39" s="28" t="n"/>
      <c r="N39" s="28" t="n"/>
      <c r="O39" s="28" t="n"/>
      <c r="P39" s="28" t="n"/>
      <c r="Q39" s="28" t="n"/>
      <c r="R39" s="28" t="n"/>
      <c r="S39" s="28" t="n"/>
    </row>
    <row r="40">
      <c r="A40" s="125" t="n">
        <v>34</v>
      </c>
      <c r="B40" s="32" t="n"/>
      <c r="C40" s="32" t="n"/>
      <c r="D40" s="32" t="n"/>
      <c r="E40" s="32" t="n"/>
      <c r="F40" s="41" t="n"/>
      <c r="G40" s="32" t="n"/>
      <c r="H40" s="41" t="n"/>
      <c r="I40" s="32" t="n"/>
      <c r="J40" s="42" t="n"/>
      <c r="K40" s="32" t="n"/>
      <c r="L40" s="32" t="n"/>
      <c r="M40" s="32" t="n"/>
      <c r="N40" s="32" t="n"/>
      <c r="O40" s="32" t="n"/>
      <c r="P40" s="32" t="n"/>
      <c r="Q40" s="32" t="n"/>
      <c r="R40" s="32" t="n"/>
      <c r="S40" s="32" t="n"/>
    </row>
    <row r="41">
      <c r="A41" s="123" t="n">
        <v>35</v>
      </c>
      <c r="B41" s="28" t="n"/>
      <c r="C41" s="28" t="n"/>
      <c r="D41" s="28" t="n"/>
      <c r="E41" s="28" t="n"/>
      <c r="F41" s="39" t="n"/>
      <c r="G41" s="28" t="n"/>
      <c r="H41" s="39" t="n"/>
      <c r="I41" s="28" t="n"/>
      <c r="J41" s="40" t="n"/>
      <c r="K41" s="28" t="n"/>
      <c r="L41" s="28" t="n"/>
      <c r="M41" s="28" t="n"/>
      <c r="N41" s="28" t="n"/>
      <c r="O41" s="28" t="n"/>
      <c r="P41" s="28" t="n"/>
      <c r="Q41" s="28" t="n"/>
      <c r="R41" s="28" t="n"/>
      <c r="S41" s="28" t="n"/>
    </row>
    <row r="42">
      <c r="A42" s="125" t="n">
        <v>36</v>
      </c>
      <c r="B42" s="32" t="n"/>
      <c r="C42" s="32" t="n"/>
      <c r="D42" s="32" t="n"/>
      <c r="E42" s="32" t="n"/>
      <c r="F42" s="41" t="n"/>
      <c r="G42" s="32" t="n"/>
      <c r="H42" s="41" t="n"/>
      <c r="I42" s="32" t="n"/>
      <c r="J42" s="42" t="n"/>
      <c r="K42" s="32" t="n"/>
      <c r="L42" s="32" t="n"/>
      <c r="M42" s="32" t="n"/>
      <c r="N42" s="32" t="n"/>
      <c r="O42" s="32" t="n"/>
      <c r="P42" s="32" t="n"/>
      <c r="Q42" s="32" t="n"/>
      <c r="R42" s="32" t="n"/>
      <c r="S42" s="32" t="n"/>
    </row>
    <row r="43">
      <c r="A43" s="123" t="n">
        <v>37</v>
      </c>
      <c r="B43" s="28" t="n"/>
      <c r="C43" s="28" t="n"/>
      <c r="D43" s="28" t="n"/>
      <c r="E43" s="28" t="n"/>
      <c r="F43" s="39" t="n"/>
      <c r="G43" s="28" t="n"/>
      <c r="H43" s="39" t="n"/>
      <c r="I43" s="28" t="n"/>
      <c r="J43" s="40" t="n"/>
      <c r="K43" s="28" t="n"/>
      <c r="L43" s="28" t="n"/>
      <c r="M43" s="28" t="n"/>
      <c r="N43" s="28" t="n"/>
      <c r="O43" s="28" t="n"/>
      <c r="P43" s="28" t="n"/>
      <c r="Q43" s="28" t="n"/>
      <c r="R43" s="28" t="n"/>
      <c r="S43" s="28" t="n"/>
    </row>
    <row r="44">
      <c r="A44" s="125" t="n">
        <v>38</v>
      </c>
      <c r="B44" s="32" t="n"/>
      <c r="C44" s="32" t="n"/>
      <c r="D44" s="32" t="n"/>
      <c r="E44" s="32" t="n"/>
      <c r="F44" s="41" t="n"/>
      <c r="G44" s="32" t="n"/>
      <c r="H44" s="41" t="n"/>
      <c r="I44" s="32" t="n"/>
      <c r="J44" s="42" t="n"/>
      <c r="K44" s="32" t="n"/>
      <c r="L44" s="32" t="n"/>
      <c r="M44" s="32" t="n"/>
      <c r="N44" s="32" t="n"/>
      <c r="O44" s="32" t="n"/>
      <c r="P44" s="32" t="n"/>
      <c r="Q44" s="32" t="n"/>
      <c r="R44" s="32" t="n"/>
      <c r="S44" s="32" t="n"/>
    </row>
    <row r="45">
      <c r="A45" s="123" t="n">
        <v>39</v>
      </c>
      <c r="B45" s="28" t="n"/>
      <c r="C45" s="28" t="n"/>
      <c r="D45" s="28" t="n"/>
      <c r="E45" s="28" t="n"/>
      <c r="F45" s="39" t="n"/>
      <c r="G45" s="28" t="n"/>
      <c r="H45" s="39" t="n"/>
      <c r="I45" s="28" t="n"/>
      <c r="J45" s="40" t="n"/>
      <c r="K45" s="28" t="n"/>
      <c r="L45" s="28" t="n"/>
      <c r="M45" s="28" t="n"/>
      <c r="N45" s="28" t="n"/>
      <c r="O45" s="28" t="n"/>
      <c r="P45" s="28" t="n"/>
      <c r="Q45" s="28" t="n"/>
      <c r="R45" s="28" t="n"/>
      <c r="S45" s="28" t="n"/>
    </row>
    <row r="46">
      <c r="A46" s="125" t="n">
        <v>40</v>
      </c>
      <c r="B46" s="32" t="n"/>
      <c r="C46" s="32" t="n"/>
      <c r="D46" s="32" t="n"/>
      <c r="E46" s="32" t="n"/>
      <c r="F46" s="41" t="n"/>
      <c r="G46" s="32" t="n"/>
      <c r="H46" s="41" t="n"/>
      <c r="I46" s="32" t="n"/>
      <c r="J46" s="42" t="n"/>
      <c r="K46" s="32" t="n"/>
      <c r="L46" s="32" t="n"/>
      <c r="M46" s="32" t="n"/>
      <c r="N46" s="32" t="n"/>
      <c r="O46" s="32" t="n"/>
      <c r="P46" s="32" t="n"/>
      <c r="Q46" s="32" t="n"/>
      <c r="R46" s="32" t="n"/>
      <c r="S46" s="32" t="n"/>
    </row>
    <row r="47">
      <c r="A47" s="123" t="n">
        <v>41</v>
      </c>
      <c r="B47" s="28" t="n"/>
      <c r="C47" s="28" t="n"/>
      <c r="D47" s="28" t="n"/>
      <c r="E47" s="28" t="n"/>
      <c r="F47" s="39" t="n"/>
      <c r="G47" s="28" t="n"/>
      <c r="H47" s="39" t="n"/>
      <c r="I47" s="28" t="n"/>
      <c r="J47" s="40" t="n"/>
      <c r="K47" s="28" t="n"/>
      <c r="L47" s="28" t="n"/>
      <c r="M47" s="28" t="n"/>
      <c r="N47" s="28" t="n"/>
      <c r="O47" s="28" t="n"/>
      <c r="P47" s="28" t="n"/>
      <c r="Q47" s="28" t="n"/>
      <c r="R47" s="28" t="n"/>
      <c r="S47" s="28" t="n"/>
    </row>
    <row r="48">
      <c r="A48" s="125" t="n">
        <v>42</v>
      </c>
      <c r="B48" s="32" t="n"/>
      <c r="C48" s="32" t="n"/>
      <c r="D48" s="32" t="n"/>
      <c r="E48" s="32" t="n"/>
      <c r="F48" s="41" t="n"/>
      <c r="G48" s="32" t="n"/>
      <c r="H48" s="41" t="n"/>
      <c r="I48" s="32" t="n"/>
      <c r="J48" s="42" t="n"/>
      <c r="K48" s="32" t="n"/>
      <c r="L48" s="32" t="n"/>
      <c r="M48" s="32" t="n"/>
      <c r="N48" s="32" t="n"/>
      <c r="O48" s="32" t="n"/>
      <c r="P48" s="32" t="n"/>
      <c r="Q48" s="32" t="n"/>
      <c r="R48" s="32" t="n"/>
      <c r="S48" s="32" t="n"/>
    </row>
    <row r="49">
      <c r="A49" s="123" t="n">
        <v>43</v>
      </c>
      <c r="B49" s="28" t="n"/>
      <c r="C49" s="28" t="n"/>
      <c r="D49" s="28" t="n"/>
      <c r="E49" s="28" t="n"/>
      <c r="F49" s="39" t="n"/>
      <c r="G49" s="28" t="n"/>
      <c r="H49" s="39" t="n"/>
      <c r="I49" s="28" t="n"/>
      <c r="J49" s="40" t="n"/>
      <c r="K49" s="28" t="n"/>
      <c r="L49" s="28" t="n"/>
      <c r="M49" s="28" t="n"/>
      <c r="N49" s="28" t="n"/>
      <c r="O49" s="28" t="n"/>
      <c r="P49" s="28" t="n"/>
      <c r="Q49" s="28" t="n"/>
      <c r="R49" s="28" t="n"/>
      <c r="S49" s="28" t="n"/>
    </row>
    <row r="50">
      <c r="A50" s="125" t="n">
        <v>44</v>
      </c>
      <c r="B50" s="32" t="n"/>
      <c r="C50" s="32" t="n"/>
      <c r="D50" s="32" t="n"/>
      <c r="E50" s="32" t="n"/>
      <c r="F50" s="41" t="n"/>
      <c r="G50" s="32" t="n"/>
      <c r="H50" s="41" t="n"/>
      <c r="I50" s="32" t="n"/>
      <c r="J50" s="42" t="n"/>
      <c r="K50" s="32" t="n"/>
      <c r="L50" s="32" t="n"/>
      <c r="M50" s="32" t="n"/>
      <c r="N50" s="32" t="n"/>
      <c r="O50" s="32" t="n"/>
      <c r="P50" s="32" t="n"/>
      <c r="Q50" s="32" t="n"/>
      <c r="R50" s="32" t="n"/>
      <c r="S50" s="32" t="n"/>
    </row>
    <row r="51">
      <c r="A51" s="123" t="n">
        <v>45</v>
      </c>
      <c r="B51" s="28" t="n"/>
      <c r="C51" s="28" t="n"/>
      <c r="D51" s="28" t="n"/>
      <c r="E51" s="28" t="n"/>
      <c r="F51" s="39" t="n"/>
      <c r="G51" s="28" t="n"/>
      <c r="H51" s="39" t="n"/>
      <c r="I51" s="28" t="n"/>
      <c r="J51" s="40" t="n"/>
      <c r="K51" s="28" t="n"/>
      <c r="L51" s="28" t="n"/>
      <c r="M51" s="28" t="n"/>
      <c r="N51" s="28" t="n"/>
      <c r="O51" s="28" t="n"/>
      <c r="P51" s="28" t="n"/>
      <c r="Q51" s="28" t="n"/>
      <c r="R51" s="28" t="n"/>
      <c r="S51" s="28" t="n"/>
    </row>
    <row r="52">
      <c r="A52" s="125" t="n">
        <v>46</v>
      </c>
      <c r="B52" s="32" t="n"/>
      <c r="C52" s="32" t="n"/>
      <c r="D52" s="32" t="n"/>
      <c r="E52" s="32" t="n"/>
      <c r="F52" s="41" t="n"/>
      <c r="G52" s="32" t="n"/>
      <c r="H52" s="41" t="n"/>
      <c r="I52" s="32" t="n"/>
      <c r="J52" s="42" t="n"/>
      <c r="K52" s="32" t="n"/>
      <c r="L52" s="32" t="n"/>
      <c r="M52" s="32" t="n"/>
      <c r="N52" s="32" t="n"/>
      <c r="O52" s="32" t="n"/>
      <c r="P52" s="32" t="n"/>
      <c r="Q52" s="32" t="n"/>
      <c r="R52" s="32" t="n"/>
      <c r="S52" s="32" t="n"/>
    </row>
    <row r="53">
      <c r="A53" s="123" t="n">
        <v>47</v>
      </c>
      <c r="B53" s="28" t="n"/>
      <c r="C53" s="28" t="n"/>
      <c r="D53" s="28" t="n"/>
      <c r="E53" s="28" t="n"/>
      <c r="F53" s="39" t="n"/>
      <c r="G53" s="28" t="n"/>
      <c r="H53" s="39" t="n"/>
      <c r="I53" s="28" t="n"/>
      <c r="J53" s="40" t="n"/>
      <c r="K53" s="28" t="n"/>
      <c r="L53" s="28" t="n"/>
      <c r="M53" s="28" t="n"/>
      <c r="N53" s="28" t="n"/>
      <c r="O53" s="28" t="n"/>
      <c r="P53" s="28" t="n"/>
      <c r="Q53" s="28" t="n"/>
      <c r="R53" s="28" t="n"/>
      <c r="S53" s="28" t="n"/>
    </row>
    <row r="54">
      <c r="A54" s="125" t="n">
        <v>48</v>
      </c>
      <c r="B54" s="32" t="n"/>
      <c r="C54" s="32" t="n"/>
      <c r="D54" s="32" t="n"/>
      <c r="E54" s="32" t="n"/>
      <c r="F54" s="41" t="n"/>
      <c r="G54" s="32" t="n"/>
      <c r="H54" s="41" t="n"/>
      <c r="I54" s="32" t="n"/>
      <c r="J54" s="42" t="n"/>
      <c r="K54" s="32" t="n"/>
      <c r="L54" s="32" t="n"/>
      <c r="M54" s="32" t="n"/>
      <c r="N54" s="32" t="n"/>
      <c r="O54" s="32" t="n"/>
      <c r="P54" s="32" t="n"/>
      <c r="Q54" s="32" t="n"/>
      <c r="R54" s="32" t="n"/>
      <c r="S54" s="32" t="n"/>
    </row>
    <row r="55">
      <c r="A55" s="123" t="n">
        <v>49</v>
      </c>
      <c r="B55" s="28" t="n"/>
      <c r="C55" s="28" t="n"/>
      <c r="D55" s="28" t="n"/>
      <c r="E55" s="28" t="n"/>
      <c r="F55" s="39" t="n"/>
      <c r="G55" s="28" t="n"/>
      <c r="H55" s="39" t="n"/>
      <c r="I55" s="28" t="n"/>
      <c r="J55" s="40" t="n"/>
      <c r="K55" s="28" t="n"/>
      <c r="L55" s="28" t="n"/>
      <c r="M55" s="28" t="n"/>
      <c r="N55" s="28" t="n"/>
      <c r="O55" s="28" t="n"/>
      <c r="P55" s="28" t="n"/>
      <c r="Q55" s="28" t="n"/>
      <c r="R55" s="28" t="n"/>
      <c r="S55" s="28" t="n"/>
    </row>
    <row r="56">
      <c r="A56" s="125" t="n">
        <v>50</v>
      </c>
      <c r="B56" s="32" t="n"/>
      <c r="C56" s="32" t="n"/>
      <c r="D56" s="32" t="n"/>
      <c r="E56" s="32" t="n"/>
      <c r="F56" s="41" t="n"/>
      <c r="G56" s="32" t="n"/>
      <c r="H56" s="41" t="n"/>
      <c r="I56" s="32" t="n"/>
      <c r="J56" s="42" t="n"/>
      <c r="K56" s="32" t="n"/>
      <c r="L56" s="32" t="n"/>
      <c r="M56" s="32" t="n"/>
      <c r="N56" s="32" t="n"/>
      <c r="O56" s="32" t="n"/>
      <c r="P56" s="32" t="n"/>
      <c r="Q56" s="32" t="n"/>
      <c r="R56" s="32" t="n"/>
      <c r="S56" s="32" t="n"/>
    </row>
    <row r="57">
      <c r="A57" s="123" t="n">
        <v>51</v>
      </c>
      <c r="B57" s="28" t="n"/>
      <c r="C57" s="28" t="n"/>
      <c r="D57" s="28" t="n"/>
      <c r="E57" s="28" t="n"/>
      <c r="F57" s="39" t="n"/>
      <c r="G57" s="28" t="n"/>
      <c r="H57" s="39" t="n"/>
      <c r="I57" s="28" t="n"/>
      <c r="J57" s="40" t="n"/>
      <c r="K57" s="28" t="n"/>
      <c r="L57" s="28" t="n"/>
      <c r="M57" s="28" t="n"/>
      <c r="N57" s="28" t="n"/>
      <c r="O57" s="28" t="n"/>
      <c r="P57" s="28" t="n"/>
      <c r="Q57" s="28" t="n"/>
      <c r="R57" s="28" t="n"/>
      <c r="S57" s="28" t="n"/>
    </row>
    <row r="58">
      <c r="A58" s="125" t="n">
        <v>52</v>
      </c>
      <c r="B58" s="32" t="n"/>
      <c r="C58" s="32" t="n"/>
      <c r="D58" s="32" t="n"/>
      <c r="E58" s="32" t="n"/>
      <c r="F58" s="41" t="n"/>
      <c r="G58" s="32" t="n"/>
      <c r="H58" s="41" t="n"/>
      <c r="I58" s="32" t="n"/>
      <c r="J58" s="42" t="n"/>
      <c r="K58" s="32" t="n"/>
      <c r="L58" s="32" t="n"/>
      <c r="M58" s="32" t="n"/>
      <c r="N58" s="32" t="n"/>
      <c r="O58" s="32" t="n"/>
      <c r="P58" s="32" t="n"/>
      <c r="Q58" s="32" t="n"/>
      <c r="R58" s="32" t="n"/>
      <c r="S58" s="32" t="n"/>
    </row>
    <row r="59">
      <c r="A59" s="123" t="n">
        <v>53</v>
      </c>
      <c r="B59" s="28" t="n"/>
      <c r="C59" s="28" t="n"/>
      <c r="D59" s="28" t="n"/>
      <c r="E59" s="28" t="n"/>
      <c r="F59" s="39" t="n"/>
      <c r="G59" s="28" t="n"/>
      <c r="H59" s="39" t="n"/>
      <c r="I59" s="28" t="n"/>
      <c r="J59" s="40" t="n"/>
      <c r="K59" s="28" t="n"/>
      <c r="L59" s="28" t="n"/>
      <c r="M59" s="28" t="n"/>
      <c r="N59" s="28" t="n"/>
      <c r="O59" s="28" t="n"/>
      <c r="P59" s="28" t="n"/>
      <c r="Q59" s="28" t="n"/>
      <c r="R59" s="28" t="n"/>
      <c r="S59" s="28" t="n"/>
    </row>
    <row r="60">
      <c r="A60" s="125" t="n">
        <v>54</v>
      </c>
      <c r="B60" s="32" t="n"/>
      <c r="C60" s="32" t="n"/>
      <c r="D60" s="32" t="n"/>
      <c r="E60" s="32" t="n"/>
      <c r="F60" s="41" t="n"/>
      <c r="G60" s="32" t="n"/>
      <c r="H60" s="41" t="n"/>
      <c r="I60" s="32" t="n"/>
      <c r="J60" s="42" t="n"/>
      <c r="K60" s="32" t="n"/>
      <c r="L60" s="32" t="n"/>
      <c r="M60" s="32" t="n"/>
      <c r="N60" s="32" t="n"/>
      <c r="O60" s="32" t="n"/>
      <c r="P60" s="32" t="n"/>
      <c r="Q60" s="32" t="n"/>
      <c r="R60" s="32" t="n"/>
      <c r="S60" s="32" t="n"/>
    </row>
    <row r="61">
      <c r="A61" s="123" t="n">
        <v>55</v>
      </c>
      <c r="B61" s="28" t="n"/>
      <c r="C61" s="28" t="n"/>
      <c r="D61" s="28" t="n"/>
      <c r="E61" s="28" t="n"/>
      <c r="F61" s="39" t="n"/>
      <c r="G61" s="28" t="n"/>
      <c r="H61" s="39" t="n"/>
      <c r="I61" s="28" t="n"/>
      <c r="J61" s="40" t="n"/>
      <c r="K61" s="28" t="n"/>
      <c r="L61" s="28" t="n"/>
      <c r="M61" s="28" t="n"/>
      <c r="N61" s="28" t="n"/>
      <c r="O61" s="28" t="n"/>
      <c r="P61" s="28" t="n"/>
      <c r="Q61" s="28" t="n"/>
      <c r="R61" s="28" t="n"/>
      <c r="S61" s="28" t="n"/>
    </row>
    <row r="62">
      <c r="A62" s="125" t="n">
        <v>56</v>
      </c>
      <c r="B62" s="32" t="n"/>
      <c r="C62" s="32" t="n"/>
      <c r="D62" s="32" t="n"/>
      <c r="E62" s="32" t="n"/>
      <c r="F62" s="41" t="n"/>
      <c r="G62" s="32" t="n"/>
      <c r="H62" s="41" t="n"/>
      <c r="I62" s="32" t="n"/>
      <c r="J62" s="42" t="n"/>
      <c r="K62" s="32" t="n"/>
      <c r="L62" s="32" t="n"/>
      <c r="M62" s="32" t="n"/>
      <c r="N62" s="32" t="n"/>
      <c r="O62" s="32" t="n"/>
      <c r="P62" s="32" t="n"/>
      <c r="Q62" s="32" t="n"/>
      <c r="R62" s="32" t="n"/>
      <c r="S62" s="32" t="n"/>
    </row>
    <row r="63">
      <c r="A63" s="123" t="n">
        <v>57</v>
      </c>
      <c r="B63" s="28" t="n"/>
      <c r="C63" s="28" t="n"/>
      <c r="D63" s="28" t="n"/>
      <c r="E63" s="28" t="n"/>
      <c r="F63" s="39" t="n"/>
      <c r="G63" s="28" t="n"/>
      <c r="H63" s="39" t="n"/>
      <c r="I63" s="28" t="n"/>
      <c r="J63" s="40" t="n"/>
      <c r="K63" s="28" t="n"/>
      <c r="L63" s="28" t="n"/>
      <c r="M63" s="28" t="n"/>
      <c r="N63" s="28" t="n"/>
      <c r="O63" s="28" t="n"/>
      <c r="P63" s="28" t="n"/>
      <c r="Q63" s="28" t="n"/>
      <c r="R63" s="28" t="n"/>
      <c r="S63" s="28" t="n"/>
    </row>
    <row r="64">
      <c r="A64" s="125" t="n">
        <v>58</v>
      </c>
      <c r="B64" s="32" t="n"/>
      <c r="C64" s="32" t="n"/>
      <c r="D64" s="32" t="n"/>
      <c r="E64" s="32" t="n"/>
      <c r="F64" s="41" t="n"/>
      <c r="G64" s="32" t="n"/>
      <c r="H64" s="41" t="n"/>
      <c r="I64" s="32" t="n"/>
      <c r="J64" s="42" t="n"/>
      <c r="K64" s="32" t="n"/>
      <c r="L64" s="32" t="n"/>
      <c r="M64" s="32" t="n"/>
      <c r="N64" s="32" t="n"/>
      <c r="O64" s="32" t="n"/>
      <c r="P64" s="32" t="n"/>
      <c r="Q64" s="32" t="n"/>
      <c r="R64" s="32" t="n"/>
      <c r="S64" s="32" t="n"/>
    </row>
    <row r="65">
      <c r="A65" s="123" t="n">
        <v>59</v>
      </c>
      <c r="B65" s="28" t="n"/>
      <c r="C65" s="28" t="n"/>
      <c r="D65" s="28" t="n"/>
      <c r="E65" s="28" t="n"/>
      <c r="F65" s="39" t="n"/>
      <c r="G65" s="28" t="n"/>
      <c r="H65" s="39" t="n"/>
      <c r="I65" s="28" t="n"/>
      <c r="J65" s="40" t="n"/>
      <c r="K65" s="28" t="n"/>
      <c r="L65" s="28" t="n"/>
      <c r="M65" s="28" t="n"/>
      <c r="N65" s="28" t="n"/>
      <c r="O65" s="28" t="n"/>
      <c r="P65" s="28" t="n"/>
      <c r="Q65" s="28" t="n"/>
      <c r="R65" s="28" t="n"/>
      <c r="S65" s="28" t="n"/>
    </row>
    <row r="66">
      <c r="A66" s="125" t="n">
        <v>60</v>
      </c>
      <c r="B66" s="32" t="n"/>
      <c r="C66" s="32" t="n"/>
      <c r="D66" s="32" t="n"/>
      <c r="E66" s="32" t="n"/>
      <c r="F66" s="41" t="n"/>
      <c r="G66" s="32" t="n"/>
      <c r="H66" s="41" t="n"/>
      <c r="I66" s="32" t="n"/>
      <c r="J66" s="42" t="n"/>
      <c r="K66" s="32" t="n"/>
      <c r="L66" s="32" t="n"/>
      <c r="M66" s="32" t="n"/>
      <c r="N66" s="32" t="n"/>
      <c r="O66" s="32" t="n"/>
      <c r="P66" s="32" t="n"/>
      <c r="Q66" s="32" t="n"/>
      <c r="R66" s="32" t="n"/>
      <c r="S66" s="32" t="n"/>
    </row>
    <row r="67">
      <c r="A67" s="123" t="n">
        <v>61</v>
      </c>
      <c r="B67" s="28" t="n"/>
      <c r="C67" s="28" t="n"/>
      <c r="D67" s="28" t="n"/>
      <c r="E67" s="28" t="n"/>
      <c r="F67" s="39" t="n"/>
      <c r="G67" s="28" t="n"/>
      <c r="H67" s="39" t="n"/>
      <c r="I67" s="28" t="n"/>
      <c r="J67" s="40" t="n"/>
      <c r="K67" s="28" t="n"/>
      <c r="L67" s="28" t="n"/>
      <c r="M67" s="28" t="n"/>
      <c r="N67" s="28" t="n"/>
      <c r="O67" s="28" t="n"/>
      <c r="P67" s="28" t="n"/>
      <c r="Q67" s="28" t="n"/>
      <c r="R67" s="28" t="n"/>
      <c r="S67" s="28" t="n"/>
    </row>
    <row r="68">
      <c r="A68" s="125" t="n">
        <v>62</v>
      </c>
      <c r="B68" s="32" t="n"/>
      <c r="C68" s="32" t="n"/>
      <c r="D68" s="32" t="n"/>
      <c r="E68" s="32" t="n"/>
      <c r="F68" s="41" t="n"/>
      <c r="G68" s="32" t="n"/>
      <c r="H68" s="41" t="n"/>
      <c r="I68" s="32" t="n"/>
      <c r="J68" s="42" t="n"/>
      <c r="K68" s="32" t="n"/>
      <c r="L68" s="32" t="n"/>
      <c r="M68" s="32" t="n"/>
      <c r="N68" s="32" t="n"/>
      <c r="O68" s="32" t="n"/>
      <c r="P68" s="32" t="n"/>
      <c r="Q68" s="32" t="n"/>
      <c r="R68" s="32" t="n"/>
      <c r="S68" s="32" t="n"/>
    </row>
    <row r="69">
      <c r="A69" s="123" t="n">
        <v>63</v>
      </c>
      <c r="B69" s="28" t="n"/>
      <c r="C69" s="28" t="n"/>
      <c r="D69" s="28" t="n"/>
      <c r="E69" s="28" t="n"/>
      <c r="F69" s="39" t="n"/>
      <c r="G69" s="28" t="n"/>
      <c r="H69" s="39" t="n"/>
      <c r="I69" s="28" t="n"/>
      <c r="J69" s="40" t="n"/>
      <c r="K69" s="28" t="n"/>
      <c r="L69" s="28" t="n"/>
      <c r="M69" s="28" t="n"/>
      <c r="N69" s="28" t="n"/>
      <c r="O69" s="28" t="n"/>
      <c r="P69" s="28" t="n"/>
      <c r="Q69" s="28" t="n"/>
      <c r="R69" s="28" t="n"/>
      <c r="S69" s="28" t="n"/>
    </row>
    <row r="70">
      <c r="A70" s="125" t="n">
        <v>64</v>
      </c>
      <c r="B70" s="32" t="n"/>
      <c r="C70" s="32" t="n"/>
      <c r="D70" s="32" t="n"/>
      <c r="E70" s="32" t="n"/>
      <c r="F70" s="41" t="n"/>
      <c r="G70" s="32" t="n"/>
      <c r="H70" s="41" t="n"/>
      <c r="I70" s="32" t="n"/>
      <c r="J70" s="42" t="n"/>
      <c r="K70" s="32" t="n"/>
      <c r="L70" s="32" t="n"/>
      <c r="M70" s="32" t="n"/>
      <c r="N70" s="32" t="n"/>
      <c r="O70" s="32" t="n"/>
      <c r="P70" s="32" t="n"/>
      <c r="Q70" s="32" t="n"/>
      <c r="R70" s="32" t="n"/>
      <c r="S70" s="32" t="n"/>
    </row>
    <row r="71">
      <c r="A71" s="123" t="n">
        <v>65</v>
      </c>
      <c r="B71" s="28" t="n"/>
      <c r="C71" s="28" t="n"/>
      <c r="D71" s="28" t="n"/>
      <c r="E71" s="28" t="n"/>
      <c r="F71" s="39" t="n"/>
      <c r="G71" s="28" t="n"/>
      <c r="H71" s="39" t="n"/>
      <c r="I71" s="28" t="n"/>
      <c r="J71" s="40" t="n"/>
      <c r="K71" s="28" t="n"/>
      <c r="L71" s="28" t="n"/>
      <c r="M71" s="28" t="n"/>
      <c r="N71" s="28" t="n"/>
      <c r="O71" s="28" t="n"/>
      <c r="P71" s="28" t="n"/>
      <c r="Q71" s="28" t="n"/>
      <c r="R71" s="28" t="n"/>
      <c r="S71" s="28" t="n"/>
    </row>
    <row r="72">
      <c r="A72" s="125" t="n">
        <v>66</v>
      </c>
      <c r="B72" s="32" t="n"/>
      <c r="C72" s="32" t="n"/>
      <c r="D72" s="32" t="n"/>
      <c r="E72" s="32" t="n"/>
      <c r="F72" s="41" t="n"/>
      <c r="G72" s="32" t="n"/>
      <c r="H72" s="41" t="n"/>
      <c r="I72" s="32" t="n"/>
      <c r="J72" s="42" t="n"/>
      <c r="K72" s="32" t="n"/>
      <c r="L72" s="32" t="n"/>
      <c r="M72" s="32" t="n"/>
      <c r="N72" s="32" t="n"/>
      <c r="O72" s="32" t="n"/>
      <c r="P72" s="32" t="n"/>
      <c r="Q72" s="32" t="n"/>
      <c r="R72" s="32" t="n"/>
      <c r="S72" s="32" t="n"/>
    </row>
    <row r="73">
      <c r="A73" s="123" t="n">
        <v>67</v>
      </c>
      <c r="B73" s="28" t="n"/>
      <c r="C73" s="28" t="n"/>
      <c r="D73" s="28" t="n"/>
      <c r="E73" s="28" t="n"/>
      <c r="F73" s="39" t="n"/>
      <c r="G73" s="28" t="n"/>
      <c r="H73" s="39" t="n"/>
      <c r="I73" s="28" t="n"/>
      <c r="J73" s="40" t="n"/>
      <c r="K73" s="28" t="n"/>
      <c r="L73" s="28" t="n"/>
      <c r="M73" s="28" t="n"/>
      <c r="N73" s="28" t="n"/>
      <c r="O73" s="28" t="n"/>
      <c r="P73" s="28" t="n"/>
      <c r="Q73" s="28" t="n"/>
      <c r="R73" s="28" t="n"/>
      <c r="S73" s="28" t="n"/>
    </row>
    <row r="74">
      <c r="A74" s="125" t="n">
        <v>68</v>
      </c>
      <c r="B74" s="32" t="n"/>
      <c r="C74" s="32" t="n"/>
      <c r="D74" s="32" t="n"/>
      <c r="E74" s="32" t="n"/>
      <c r="F74" s="41" t="n"/>
      <c r="G74" s="32" t="n"/>
      <c r="H74" s="41" t="n"/>
      <c r="I74" s="32" t="n"/>
      <c r="J74" s="42" t="n"/>
      <c r="K74" s="32" t="n"/>
      <c r="L74" s="32" t="n"/>
      <c r="M74" s="32" t="n"/>
      <c r="N74" s="32" t="n"/>
      <c r="O74" s="32" t="n"/>
      <c r="P74" s="32" t="n"/>
      <c r="Q74" s="32" t="n"/>
      <c r="R74" s="32" t="n"/>
      <c r="S74" s="32" t="n"/>
    </row>
    <row r="75">
      <c r="A75" s="123" t="n">
        <v>69</v>
      </c>
      <c r="B75" s="28" t="n"/>
      <c r="C75" s="28" t="n"/>
      <c r="D75" s="28" t="n"/>
      <c r="E75" s="28" t="n"/>
      <c r="F75" s="39" t="n"/>
      <c r="G75" s="28" t="n"/>
      <c r="H75" s="39" t="n"/>
      <c r="I75" s="28" t="n"/>
      <c r="J75" s="40" t="n"/>
      <c r="K75" s="28" t="n"/>
      <c r="L75" s="28" t="n"/>
      <c r="M75" s="28" t="n"/>
      <c r="N75" s="28" t="n"/>
      <c r="O75" s="28" t="n"/>
      <c r="P75" s="28" t="n"/>
      <c r="Q75" s="28" t="n"/>
      <c r="R75" s="28" t="n"/>
      <c r="S75" s="28" t="n"/>
    </row>
    <row r="76">
      <c r="A76" s="125" t="n">
        <v>70</v>
      </c>
      <c r="B76" s="32" t="n"/>
      <c r="C76" s="32" t="n"/>
      <c r="D76" s="32" t="n"/>
      <c r="E76" s="32" t="n"/>
      <c r="F76" s="41" t="n"/>
      <c r="G76" s="32" t="n"/>
      <c r="H76" s="41" t="n"/>
      <c r="I76" s="32" t="n"/>
      <c r="J76" s="42" t="n"/>
      <c r="K76" s="32" t="n"/>
      <c r="L76" s="32" t="n"/>
      <c r="M76" s="32" t="n"/>
      <c r="N76" s="32" t="n"/>
      <c r="O76" s="32" t="n"/>
      <c r="P76" s="32" t="n"/>
      <c r="Q76" s="32" t="n"/>
      <c r="R76" s="32" t="n"/>
      <c r="S76" s="32" t="n"/>
    </row>
    <row r="77">
      <c r="A77" s="123" t="n">
        <v>71</v>
      </c>
      <c r="B77" s="28" t="n"/>
      <c r="C77" s="28" t="n"/>
      <c r="D77" s="28" t="n"/>
      <c r="E77" s="28" t="n"/>
      <c r="F77" s="39" t="n"/>
      <c r="G77" s="28" t="n"/>
      <c r="H77" s="39" t="n"/>
      <c r="I77" s="28" t="n"/>
      <c r="J77" s="40" t="n"/>
      <c r="K77" s="28" t="n"/>
      <c r="L77" s="28" t="n"/>
      <c r="M77" s="28" t="n"/>
      <c r="N77" s="28" t="n"/>
      <c r="O77" s="28" t="n"/>
      <c r="P77" s="28" t="n"/>
      <c r="Q77" s="28" t="n"/>
      <c r="R77" s="28" t="n"/>
      <c r="S77" s="28" t="n"/>
    </row>
    <row r="78">
      <c r="A78" s="125" t="n">
        <v>72</v>
      </c>
      <c r="B78" s="32" t="n"/>
      <c r="C78" s="32" t="n"/>
      <c r="D78" s="32" t="n"/>
      <c r="E78" s="32" t="n"/>
      <c r="F78" s="41" t="n"/>
      <c r="G78" s="32" t="n"/>
      <c r="H78" s="41" t="n"/>
      <c r="I78" s="32" t="n"/>
      <c r="J78" s="42" t="n"/>
      <c r="K78" s="32" t="n"/>
      <c r="L78" s="32" t="n"/>
      <c r="M78" s="32" t="n"/>
      <c r="N78" s="32" t="n"/>
      <c r="O78" s="32" t="n"/>
      <c r="P78" s="32" t="n"/>
      <c r="Q78" s="32" t="n"/>
      <c r="R78" s="32" t="n"/>
      <c r="S78" s="32" t="n"/>
    </row>
    <row r="79">
      <c r="A79" s="123" t="n">
        <v>73</v>
      </c>
      <c r="B79" s="28" t="n"/>
      <c r="C79" s="28" t="n"/>
      <c r="D79" s="28" t="n"/>
      <c r="E79" s="28" t="n"/>
      <c r="F79" s="39" t="n"/>
      <c r="G79" s="28" t="n"/>
      <c r="H79" s="39" t="n"/>
      <c r="I79" s="28" t="n"/>
      <c r="J79" s="40" t="n"/>
      <c r="K79" s="28" t="n"/>
      <c r="L79" s="28" t="n"/>
      <c r="M79" s="28" t="n"/>
      <c r="N79" s="28" t="n"/>
      <c r="O79" s="28" t="n"/>
      <c r="P79" s="28" t="n"/>
      <c r="Q79" s="28" t="n"/>
      <c r="R79" s="28" t="n"/>
      <c r="S79" s="28" t="n"/>
    </row>
    <row r="80">
      <c r="A80" s="125" t="n">
        <v>74</v>
      </c>
      <c r="B80" s="32" t="n"/>
      <c r="C80" s="32" t="n"/>
      <c r="D80" s="32" t="n"/>
      <c r="E80" s="32" t="n"/>
      <c r="F80" s="41" t="n"/>
      <c r="G80" s="32" t="n"/>
      <c r="H80" s="41" t="n"/>
      <c r="I80" s="32" t="n"/>
      <c r="J80" s="42" t="n"/>
      <c r="K80" s="32" t="n"/>
      <c r="L80" s="32" t="n"/>
      <c r="M80" s="32" t="n"/>
      <c r="N80" s="32" t="n"/>
      <c r="O80" s="32" t="n"/>
      <c r="P80" s="32" t="n"/>
      <c r="Q80" s="32" t="n"/>
      <c r="R80" s="32" t="n"/>
      <c r="S80" s="32" t="n"/>
    </row>
    <row r="81">
      <c r="A81" s="123" t="n">
        <v>75</v>
      </c>
      <c r="B81" s="28" t="n"/>
      <c r="C81" s="28" t="n"/>
      <c r="D81" s="28" t="n"/>
      <c r="E81" s="28" t="n"/>
      <c r="F81" s="39" t="n"/>
      <c r="G81" s="28" t="n"/>
      <c r="H81" s="39" t="n"/>
      <c r="I81" s="28" t="n"/>
      <c r="J81" s="40" t="n"/>
      <c r="K81" s="28" t="n"/>
      <c r="L81" s="28" t="n"/>
      <c r="M81" s="28" t="n"/>
      <c r="N81" s="28" t="n"/>
      <c r="O81" s="28" t="n"/>
      <c r="P81" s="28" t="n"/>
      <c r="Q81" s="28" t="n"/>
      <c r="R81" s="28" t="n"/>
      <c r="S81" s="28" t="n"/>
    </row>
    <row r="82">
      <c r="A82" s="125" t="n">
        <v>76</v>
      </c>
      <c r="B82" s="32" t="n"/>
      <c r="C82" s="32" t="n"/>
      <c r="D82" s="32" t="n"/>
      <c r="E82" s="32" t="n"/>
      <c r="F82" s="41" t="n"/>
      <c r="G82" s="32" t="n"/>
      <c r="H82" s="41" t="n"/>
      <c r="I82" s="32" t="n"/>
      <c r="J82" s="42" t="n"/>
      <c r="K82" s="32" t="n"/>
      <c r="L82" s="32" t="n"/>
      <c r="M82" s="32" t="n"/>
      <c r="N82" s="32" t="n"/>
      <c r="O82" s="32" t="n"/>
      <c r="P82" s="32" t="n"/>
      <c r="Q82" s="32" t="n"/>
      <c r="R82" s="32" t="n"/>
      <c r="S82" s="32" t="n"/>
    </row>
    <row r="83">
      <c r="A83" s="123" t="n">
        <v>77</v>
      </c>
      <c r="B83" s="28" t="n"/>
      <c r="C83" s="28" t="n"/>
      <c r="D83" s="28" t="n"/>
      <c r="E83" s="28" t="n"/>
      <c r="F83" s="39" t="n"/>
      <c r="G83" s="28" t="n"/>
      <c r="H83" s="39" t="n"/>
      <c r="I83" s="28" t="n"/>
      <c r="J83" s="40" t="n"/>
      <c r="K83" s="28" t="n"/>
      <c r="L83" s="28" t="n"/>
      <c r="M83" s="28" t="n"/>
      <c r="N83" s="28" t="n"/>
      <c r="O83" s="28" t="n"/>
      <c r="P83" s="28" t="n"/>
      <c r="Q83" s="28" t="n"/>
      <c r="R83" s="28" t="n"/>
      <c r="S83" s="28" t="n"/>
    </row>
    <row r="84">
      <c r="A84" s="125" t="n">
        <v>78</v>
      </c>
      <c r="B84" s="32" t="n"/>
      <c r="C84" s="32" t="n"/>
      <c r="D84" s="32" t="n"/>
      <c r="E84" s="32" t="n"/>
      <c r="F84" s="41" t="n"/>
      <c r="G84" s="32" t="n"/>
      <c r="H84" s="41" t="n"/>
      <c r="I84" s="32" t="n"/>
      <c r="J84" s="42" t="n"/>
      <c r="K84" s="32" t="n"/>
      <c r="L84" s="32" t="n"/>
      <c r="M84" s="32" t="n"/>
      <c r="N84" s="32" t="n"/>
      <c r="O84" s="32" t="n"/>
      <c r="P84" s="32" t="n"/>
      <c r="Q84" s="32" t="n"/>
      <c r="R84" s="32" t="n"/>
      <c r="S84" s="32" t="n"/>
    </row>
    <row r="85">
      <c r="A85" s="123" t="n">
        <v>79</v>
      </c>
      <c r="B85" s="28" t="n"/>
      <c r="C85" s="28" t="n"/>
      <c r="D85" s="28" t="n"/>
      <c r="E85" s="28" t="n"/>
      <c r="F85" s="39" t="n"/>
      <c r="G85" s="28" t="n"/>
      <c r="H85" s="39" t="n"/>
      <c r="I85" s="28" t="n"/>
      <c r="J85" s="40" t="n"/>
      <c r="K85" s="28" t="n"/>
      <c r="L85" s="28" t="n"/>
      <c r="M85" s="28" t="n"/>
      <c r="N85" s="28" t="n"/>
      <c r="O85" s="28" t="n"/>
      <c r="P85" s="28" t="n"/>
      <c r="Q85" s="28" t="n"/>
      <c r="R85" s="28" t="n"/>
      <c r="S85" s="28" t="n"/>
    </row>
    <row r="86">
      <c r="A86" s="125" t="n">
        <v>80</v>
      </c>
      <c r="B86" s="32" t="n"/>
      <c r="C86" s="32" t="n"/>
      <c r="D86" s="32" t="n"/>
      <c r="E86" s="32" t="n"/>
      <c r="F86" s="41" t="n"/>
      <c r="G86" s="32" t="n"/>
      <c r="H86" s="41" t="n"/>
      <c r="I86" s="32" t="n"/>
      <c r="J86" s="42" t="n"/>
      <c r="K86" s="32" t="n"/>
      <c r="L86" s="32" t="n"/>
      <c r="M86" s="32" t="n"/>
      <c r="N86" s="32" t="n"/>
      <c r="O86" s="32" t="n"/>
      <c r="P86" s="32" t="n"/>
      <c r="Q86" s="32" t="n"/>
      <c r="R86" s="32" t="n"/>
      <c r="S86" s="32" t="n"/>
    </row>
    <row r="87">
      <c r="A87" s="123" t="n">
        <v>81</v>
      </c>
      <c r="B87" s="28" t="n"/>
      <c r="C87" s="28" t="n"/>
      <c r="D87" s="28" t="n"/>
      <c r="E87" s="28" t="n"/>
      <c r="F87" s="39" t="n"/>
      <c r="G87" s="28" t="n"/>
      <c r="H87" s="39" t="n"/>
      <c r="I87" s="28" t="n"/>
      <c r="J87" s="40" t="n"/>
      <c r="K87" s="28" t="n"/>
      <c r="L87" s="28" t="n"/>
      <c r="M87" s="28" t="n"/>
      <c r="N87" s="28" t="n"/>
      <c r="O87" s="28" t="n"/>
      <c r="P87" s="28" t="n"/>
      <c r="Q87" s="28" t="n"/>
      <c r="R87" s="28" t="n"/>
      <c r="S87" s="28" t="n"/>
    </row>
    <row r="88">
      <c r="A88" s="125" t="n">
        <v>82</v>
      </c>
      <c r="B88" s="32" t="n"/>
      <c r="C88" s="32" t="n"/>
      <c r="D88" s="32" t="n"/>
      <c r="E88" s="32" t="n"/>
      <c r="F88" s="41" t="n"/>
      <c r="G88" s="32" t="n"/>
      <c r="H88" s="41" t="n"/>
      <c r="I88" s="32" t="n"/>
      <c r="J88" s="42" t="n"/>
      <c r="K88" s="32" t="n"/>
      <c r="L88" s="32" t="n"/>
      <c r="M88" s="32" t="n"/>
      <c r="N88" s="32" t="n"/>
      <c r="O88" s="32" t="n"/>
      <c r="P88" s="32" t="n"/>
      <c r="Q88" s="32" t="n"/>
      <c r="R88" s="32" t="n"/>
      <c r="S88" s="32" t="n"/>
    </row>
    <row r="89">
      <c r="A89" s="123" t="n">
        <v>83</v>
      </c>
      <c r="B89" s="28" t="n"/>
      <c r="C89" s="28" t="n"/>
      <c r="D89" s="28" t="n"/>
      <c r="E89" s="28" t="n"/>
      <c r="F89" s="39" t="n"/>
      <c r="G89" s="28" t="n"/>
      <c r="H89" s="39" t="n"/>
      <c r="I89" s="28" t="n"/>
      <c r="J89" s="40" t="n"/>
      <c r="K89" s="28" t="n"/>
      <c r="L89" s="28" t="n"/>
      <c r="M89" s="28" t="n"/>
      <c r="N89" s="28" t="n"/>
      <c r="O89" s="28" t="n"/>
      <c r="P89" s="28" t="n"/>
      <c r="Q89" s="28" t="n"/>
      <c r="R89" s="28" t="n"/>
      <c r="S89" s="28" t="n"/>
    </row>
    <row r="90">
      <c r="A90" s="125" t="n">
        <v>84</v>
      </c>
      <c r="B90" s="32" t="n"/>
      <c r="C90" s="32" t="n"/>
      <c r="D90" s="32" t="n"/>
      <c r="E90" s="32" t="n"/>
      <c r="F90" s="41" t="n"/>
      <c r="G90" s="32" t="n"/>
      <c r="H90" s="41" t="n"/>
      <c r="I90" s="32" t="n"/>
      <c r="J90" s="42" t="n"/>
      <c r="K90" s="32" t="n"/>
      <c r="L90" s="32" t="n"/>
      <c r="M90" s="32" t="n"/>
      <c r="N90" s="32" t="n"/>
      <c r="O90" s="32" t="n"/>
      <c r="P90" s="32" t="n"/>
      <c r="Q90" s="32" t="n"/>
      <c r="R90" s="32" t="n"/>
      <c r="S90" s="32" t="n"/>
    </row>
    <row r="91">
      <c r="A91" s="123" t="n">
        <v>85</v>
      </c>
      <c r="B91" s="28" t="n"/>
      <c r="C91" s="28" t="n"/>
      <c r="D91" s="28" t="n"/>
      <c r="E91" s="28" t="n"/>
      <c r="F91" s="39" t="n"/>
      <c r="G91" s="28" t="n"/>
      <c r="H91" s="39" t="n"/>
      <c r="I91" s="28" t="n"/>
      <c r="J91" s="40" t="n"/>
      <c r="K91" s="28" t="n"/>
      <c r="L91" s="28" t="n"/>
      <c r="M91" s="28" t="n"/>
      <c r="N91" s="28" t="n"/>
      <c r="O91" s="28" t="n"/>
      <c r="P91" s="28" t="n"/>
      <c r="Q91" s="28" t="n"/>
      <c r="R91" s="28" t="n"/>
      <c r="S91" s="28" t="n"/>
    </row>
    <row r="92">
      <c r="A92" s="125" t="n">
        <v>86</v>
      </c>
      <c r="B92" s="32" t="n"/>
      <c r="C92" s="32" t="n"/>
      <c r="D92" s="32" t="n"/>
      <c r="E92" s="32" t="n"/>
      <c r="F92" s="41" t="n"/>
      <c r="G92" s="32" t="n"/>
      <c r="H92" s="41" t="n"/>
      <c r="I92" s="32" t="n"/>
      <c r="J92" s="42" t="n"/>
      <c r="K92" s="32" t="n"/>
      <c r="L92" s="32" t="n"/>
      <c r="M92" s="32" t="n"/>
      <c r="N92" s="32" t="n"/>
      <c r="O92" s="32" t="n"/>
      <c r="P92" s="32" t="n"/>
      <c r="Q92" s="32" t="n"/>
      <c r="R92" s="32" t="n"/>
      <c r="S92" s="32" t="n"/>
    </row>
    <row r="93">
      <c r="A93" s="123" t="n">
        <v>87</v>
      </c>
      <c r="B93" s="28" t="n"/>
      <c r="C93" s="28" t="n"/>
      <c r="D93" s="28" t="n"/>
      <c r="E93" s="28" t="n"/>
      <c r="F93" s="39" t="n"/>
      <c r="G93" s="28" t="n"/>
      <c r="H93" s="39" t="n"/>
      <c r="I93" s="28" t="n"/>
      <c r="J93" s="40" t="n"/>
      <c r="K93" s="28" t="n"/>
      <c r="L93" s="28" t="n"/>
      <c r="M93" s="28" t="n"/>
      <c r="N93" s="28" t="n"/>
      <c r="O93" s="28" t="n"/>
      <c r="P93" s="28" t="n"/>
      <c r="Q93" s="28" t="n"/>
      <c r="R93" s="28" t="n"/>
      <c r="S93" s="28" t="n"/>
    </row>
    <row r="94">
      <c r="A94" s="125" t="n">
        <v>88</v>
      </c>
      <c r="B94" s="32" t="n"/>
      <c r="C94" s="32" t="n"/>
      <c r="D94" s="32" t="n"/>
      <c r="E94" s="32" t="n"/>
      <c r="F94" s="41" t="n"/>
      <c r="G94" s="32" t="n"/>
      <c r="H94" s="41" t="n"/>
      <c r="I94" s="32" t="n"/>
      <c r="J94" s="42" t="n"/>
      <c r="K94" s="32" t="n"/>
      <c r="L94" s="32" t="n"/>
      <c r="M94" s="32" t="n"/>
      <c r="N94" s="32" t="n"/>
      <c r="O94" s="32" t="n"/>
      <c r="P94" s="32" t="n"/>
      <c r="Q94" s="32" t="n"/>
      <c r="R94" s="32" t="n"/>
      <c r="S94" s="32" t="n"/>
    </row>
    <row r="95">
      <c r="A95" s="123" t="n">
        <v>89</v>
      </c>
      <c r="B95" s="28" t="n"/>
      <c r="C95" s="28" t="n"/>
      <c r="D95" s="28" t="n"/>
      <c r="E95" s="28" t="n"/>
      <c r="F95" s="39" t="n"/>
      <c r="G95" s="28" t="n"/>
      <c r="H95" s="39" t="n"/>
      <c r="I95" s="28" t="n"/>
      <c r="J95" s="40" t="n"/>
      <c r="K95" s="28" t="n"/>
      <c r="L95" s="28" t="n"/>
      <c r="M95" s="28" t="n"/>
      <c r="N95" s="28" t="n"/>
      <c r="O95" s="28" t="n"/>
      <c r="P95" s="28" t="n"/>
      <c r="Q95" s="28" t="n"/>
      <c r="R95" s="28" t="n"/>
      <c r="S95" s="28" t="n"/>
    </row>
    <row r="96">
      <c r="A96" s="125" t="n">
        <v>90</v>
      </c>
      <c r="B96" s="32" t="n"/>
      <c r="C96" s="32" t="n"/>
      <c r="D96" s="32" t="n"/>
      <c r="E96" s="32" t="n"/>
      <c r="F96" s="41" t="n"/>
      <c r="G96" s="32" t="n"/>
      <c r="H96" s="41" t="n"/>
      <c r="I96" s="32" t="n"/>
      <c r="J96" s="42" t="n"/>
      <c r="K96" s="32" t="n"/>
      <c r="L96" s="32" t="n"/>
      <c r="M96" s="32" t="n"/>
      <c r="N96" s="32" t="n"/>
      <c r="O96" s="32" t="n"/>
      <c r="P96" s="32" t="n"/>
      <c r="Q96" s="32" t="n"/>
      <c r="R96" s="32" t="n"/>
      <c r="S96" s="32" t="n"/>
    </row>
    <row r="97">
      <c r="A97" s="123" t="n">
        <v>91</v>
      </c>
      <c r="B97" s="28" t="n"/>
      <c r="C97" s="28" t="n"/>
      <c r="D97" s="28" t="n"/>
      <c r="E97" s="28" t="n"/>
      <c r="F97" s="39" t="n"/>
      <c r="G97" s="28" t="n"/>
      <c r="H97" s="39" t="n"/>
      <c r="I97" s="28" t="n"/>
      <c r="J97" s="40" t="n"/>
      <c r="K97" s="28" t="n"/>
      <c r="L97" s="28" t="n"/>
      <c r="M97" s="28" t="n"/>
      <c r="N97" s="28" t="n"/>
      <c r="O97" s="28" t="n"/>
      <c r="P97" s="28" t="n"/>
      <c r="Q97" s="28" t="n"/>
      <c r="R97" s="28" t="n"/>
      <c r="S97" s="28" t="n"/>
    </row>
    <row r="98">
      <c r="A98" s="125" t="n">
        <v>92</v>
      </c>
      <c r="B98" s="32" t="n"/>
      <c r="C98" s="32" t="n"/>
      <c r="D98" s="32" t="n"/>
      <c r="E98" s="32" t="n"/>
      <c r="F98" s="41" t="n"/>
      <c r="G98" s="32" t="n"/>
      <c r="H98" s="41" t="n"/>
      <c r="I98" s="32" t="n"/>
      <c r="J98" s="42" t="n"/>
      <c r="K98" s="32" t="n"/>
      <c r="L98" s="32" t="n"/>
      <c r="M98" s="32" t="n"/>
      <c r="N98" s="32" t="n"/>
      <c r="O98" s="32" t="n"/>
      <c r="P98" s="32" t="n"/>
      <c r="Q98" s="32" t="n"/>
      <c r="R98" s="32" t="n"/>
      <c r="S98" s="32" t="n"/>
    </row>
    <row r="99">
      <c r="A99" s="123" t="n">
        <v>93</v>
      </c>
      <c r="B99" s="28" t="n"/>
      <c r="C99" s="28" t="n"/>
      <c r="D99" s="28" t="n"/>
      <c r="E99" s="28" t="n"/>
      <c r="F99" s="39" t="n"/>
      <c r="G99" s="28" t="n"/>
      <c r="H99" s="39" t="n"/>
      <c r="I99" s="28" t="n"/>
      <c r="J99" s="40" t="n"/>
      <c r="K99" s="28" t="n"/>
      <c r="L99" s="28" t="n"/>
      <c r="M99" s="28" t="n"/>
      <c r="N99" s="28" t="n"/>
      <c r="O99" s="28" t="n"/>
      <c r="P99" s="28" t="n"/>
      <c r="Q99" s="28" t="n"/>
      <c r="R99" s="28" t="n"/>
      <c r="S99" s="28" t="n"/>
    </row>
    <row r="100">
      <c r="A100" s="125" t="n">
        <v>94</v>
      </c>
      <c r="B100" s="32" t="n"/>
      <c r="C100" s="32" t="n"/>
      <c r="D100" s="32" t="n"/>
      <c r="E100" s="32" t="n"/>
      <c r="F100" s="41" t="n"/>
      <c r="G100" s="32" t="n"/>
      <c r="H100" s="41" t="n"/>
      <c r="I100" s="32" t="n"/>
      <c r="J100" s="42" t="n"/>
      <c r="K100" s="32" t="n"/>
      <c r="L100" s="32" t="n"/>
      <c r="M100" s="32" t="n"/>
      <c r="N100" s="32" t="n"/>
      <c r="O100" s="32" t="n"/>
      <c r="P100" s="32" t="n"/>
      <c r="Q100" s="32" t="n"/>
      <c r="R100" s="32" t="n"/>
      <c r="S100" s="32" t="n"/>
    </row>
    <row r="101">
      <c r="A101" s="123" t="n">
        <v>95</v>
      </c>
      <c r="B101" s="28" t="n"/>
      <c r="C101" s="28" t="n"/>
      <c r="D101" s="28" t="n"/>
      <c r="E101" s="28" t="n"/>
      <c r="F101" s="39" t="n"/>
      <c r="G101" s="28" t="n"/>
      <c r="H101" s="39" t="n"/>
      <c r="I101" s="28" t="n"/>
      <c r="J101" s="40" t="n"/>
      <c r="K101" s="28" t="n"/>
      <c r="L101" s="28" t="n"/>
      <c r="M101" s="28" t="n"/>
      <c r="N101" s="28" t="n"/>
      <c r="O101" s="28" t="n"/>
      <c r="P101" s="28" t="n"/>
      <c r="Q101" s="28" t="n"/>
      <c r="R101" s="28" t="n"/>
      <c r="S101" s="28" t="n"/>
    </row>
    <row r="102">
      <c r="A102" s="125" t="n">
        <v>96</v>
      </c>
      <c r="B102" s="32" t="n"/>
      <c r="C102" s="32" t="n"/>
      <c r="D102" s="32" t="n"/>
      <c r="E102" s="32" t="n"/>
      <c r="F102" s="41" t="n"/>
      <c r="G102" s="32" t="n"/>
      <c r="H102" s="41" t="n"/>
      <c r="I102" s="32" t="n"/>
      <c r="J102" s="42" t="n"/>
      <c r="K102" s="32" t="n"/>
      <c r="L102" s="32" t="n"/>
      <c r="M102" s="32" t="n"/>
      <c r="N102" s="32" t="n"/>
      <c r="O102" s="32" t="n"/>
      <c r="P102" s="32" t="n"/>
      <c r="Q102" s="32" t="n"/>
      <c r="R102" s="32" t="n"/>
      <c r="S102" s="32" t="n"/>
    </row>
    <row r="103">
      <c r="A103" s="123" t="n">
        <v>97</v>
      </c>
      <c r="B103" s="28" t="n"/>
      <c r="C103" s="28" t="n"/>
      <c r="D103" s="28" t="n"/>
      <c r="E103" s="28" t="n"/>
      <c r="F103" s="39" t="n"/>
      <c r="G103" s="28" t="n"/>
      <c r="H103" s="39" t="n"/>
      <c r="I103" s="28" t="n"/>
      <c r="J103" s="40" t="n"/>
      <c r="K103" s="28" t="n"/>
      <c r="L103" s="28" t="n"/>
      <c r="M103" s="28" t="n"/>
      <c r="N103" s="28" t="n"/>
      <c r="O103" s="28" t="n"/>
      <c r="P103" s="28" t="n"/>
      <c r="Q103" s="28" t="n"/>
      <c r="R103" s="28" t="n"/>
      <c r="S103" s="28" t="n"/>
    </row>
    <row r="104">
      <c r="A104" s="125" t="n">
        <v>98</v>
      </c>
      <c r="B104" s="32" t="n"/>
      <c r="C104" s="32" t="n"/>
      <c r="D104" s="32" t="n"/>
      <c r="E104" s="32" t="n"/>
      <c r="F104" s="41" t="n"/>
      <c r="G104" s="32" t="n"/>
      <c r="H104" s="41" t="n"/>
      <c r="I104" s="32" t="n"/>
      <c r="J104" s="42" t="n"/>
      <c r="K104" s="32" t="n"/>
      <c r="L104" s="32" t="n"/>
      <c r="M104" s="32" t="n"/>
      <c r="N104" s="32" t="n"/>
      <c r="O104" s="32" t="n"/>
      <c r="P104" s="32" t="n"/>
      <c r="Q104" s="32" t="n"/>
      <c r="R104" s="32" t="n"/>
      <c r="S104" s="32" t="n"/>
    </row>
    <row r="105">
      <c r="A105" s="123" t="n">
        <v>99</v>
      </c>
      <c r="B105" s="28" t="n"/>
      <c r="C105" s="28" t="n"/>
      <c r="D105" s="28" t="n"/>
      <c r="E105" s="28" t="n"/>
      <c r="F105" s="39" t="n"/>
      <c r="G105" s="28" t="n"/>
      <c r="H105" s="39" t="n"/>
      <c r="I105" s="28" t="n"/>
      <c r="J105" s="40" t="n"/>
      <c r="K105" s="28" t="n"/>
      <c r="L105" s="28" t="n"/>
      <c r="M105" s="28" t="n"/>
      <c r="N105" s="28" t="n"/>
      <c r="O105" s="28" t="n"/>
      <c r="P105" s="28" t="n"/>
      <c r="Q105" s="28" t="n"/>
      <c r="R105" s="28" t="n"/>
      <c r="S105" s="28" t="n"/>
    </row>
    <row r="106">
      <c r="A106" s="125" t="n">
        <v>100</v>
      </c>
      <c r="B106" s="32" t="n"/>
      <c r="C106" s="32" t="n"/>
      <c r="D106" s="32" t="n"/>
      <c r="E106" s="32" t="n"/>
      <c r="F106" s="41" t="n"/>
      <c r="G106" s="32" t="n"/>
      <c r="H106" s="41" t="n"/>
      <c r="I106" s="32" t="n"/>
      <c r="J106" s="42" t="n"/>
      <c r="K106" s="32" t="n"/>
      <c r="L106" s="32" t="n"/>
      <c r="M106" s="32" t="n"/>
      <c r="N106" s="32" t="n"/>
      <c r="O106" s="32" t="n"/>
      <c r="P106" s="32" t="n"/>
      <c r="Q106" s="32" t="n"/>
      <c r="R106" s="32" t="n"/>
      <c r="S106" s="32" t="n"/>
    </row>
    <row r="107">
      <c r="A107" s="123" t="n">
        <v>101</v>
      </c>
      <c r="B107" s="28" t="n"/>
      <c r="C107" s="28" t="n"/>
      <c r="D107" s="28" t="n"/>
      <c r="E107" s="28" t="n"/>
      <c r="F107" s="39" t="n"/>
      <c r="G107" s="28" t="n"/>
      <c r="H107" s="39" t="n"/>
      <c r="I107" s="28" t="n"/>
      <c r="J107" s="40" t="n"/>
      <c r="K107" s="28" t="n"/>
      <c r="L107" s="28" t="n"/>
      <c r="M107" s="28" t="n"/>
      <c r="N107" s="28" t="n"/>
      <c r="O107" s="28" t="n"/>
      <c r="P107" s="28" t="n"/>
      <c r="Q107" s="28" t="n"/>
      <c r="R107" s="28" t="n"/>
      <c r="S107" s="28" t="n"/>
    </row>
    <row r="108">
      <c r="A108" s="125" t="n">
        <v>102</v>
      </c>
      <c r="B108" s="32" t="n"/>
      <c r="C108" s="32" t="n"/>
      <c r="D108" s="32" t="n"/>
      <c r="E108" s="32" t="n"/>
      <c r="F108" s="41" t="n"/>
      <c r="G108" s="32" t="n"/>
      <c r="H108" s="41" t="n"/>
      <c r="I108" s="32" t="n"/>
      <c r="J108" s="42" t="n"/>
      <c r="K108" s="32" t="n"/>
      <c r="L108" s="32" t="n"/>
      <c r="M108" s="32" t="n"/>
      <c r="N108" s="32" t="n"/>
      <c r="O108" s="32" t="n"/>
      <c r="P108" s="32" t="n"/>
      <c r="Q108" s="32" t="n"/>
      <c r="R108" s="32" t="n"/>
      <c r="S108" s="32" t="n"/>
    </row>
    <row r="109">
      <c r="A109" s="123" t="n">
        <v>103</v>
      </c>
      <c r="B109" s="28" t="n"/>
      <c r="C109" s="28" t="n"/>
      <c r="D109" s="28" t="n"/>
      <c r="E109" s="28" t="n"/>
      <c r="F109" s="39" t="n"/>
      <c r="G109" s="28" t="n"/>
      <c r="H109" s="39" t="n"/>
      <c r="I109" s="28" t="n"/>
      <c r="J109" s="40" t="n"/>
      <c r="K109" s="28" t="n"/>
      <c r="L109" s="28" t="n"/>
      <c r="M109" s="28" t="n"/>
      <c r="N109" s="28" t="n"/>
      <c r="O109" s="28" t="n"/>
      <c r="P109" s="28" t="n"/>
      <c r="Q109" s="28" t="n"/>
      <c r="R109" s="28" t="n"/>
      <c r="S109" s="28" t="n"/>
    </row>
    <row r="110">
      <c r="A110" s="125" t="n">
        <v>104</v>
      </c>
      <c r="B110" s="32" t="n"/>
      <c r="C110" s="32" t="n"/>
      <c r="D110" s="32" t="n"/>
      <c r="E110" s="32" t="n"/>
      <c r="F110" s="41" t="n"/>
      <c r="G110" s="32" t="n"/>
      <c r="H110" s="41" t="n"/>
      <c r="I110" s="32" t="n"/>
      <c r="J110" s="42" t="n"/>
      <c r="K110" s="32" t="n"/>
      <c r="L110" s="32" t="n"/>
      <c r="M110" s="32" t="n"/>
      <c r="N110" s="32" t="n"/>
      <c r="O110" s="32" t="n"/>
      <c r="P110" s="32" t="n"/>
      <c r="Q110" s="32" t="n"/>
      <c r="R110" s="32" t="n"/>
      <c r="S110" s="32" t="n"/>
    </row>
    <row r="111">
      <c r="A111" s="123" t="n">
        <v>105</v>
      </c>
      <c r="B111" s="28" t="n"/>
      <c r="C111" s="28" t="n"/>
      <c r="D111" s="28" t="n"/>
      <c r="E111" s="28" t="n"/>
      <c r="F111" s="39" t="n"/>
      <c r="G111" s="28" t="n"/>
      <c r="H111" s="39" t="n"/>
      <c r="I111" s="28" t="n"/>
      <c r="J111" s="40" t="n"/>
      <c r="K111" s="28" t="n"/>
      <c r="L111" s="28" t="n"/>
      <c r="M111" s="28" t="n"/>
      <c r="N111" s="28" t="n"/>
      <c r="O111" s="28" t="n"/>
      <c r="P111" s="28" t="n"/>
      <c r="Q111" s="28" t="n"/>
      <c r="R111" s="28" t="n"/>
      <c r="S111" s="28" t="n"/>
    </row>
    <row r="112">
      <c r="A112" s="125" t="n">
        <v>106</v>
      </c>
      <c r="B112" s="32" t="n"/>
      <c r="C112" s="32" t="n"/>
      <c r="D112" s="32" t="n"/>
      <c r="E112" s="32" t="n"/>
      <c r="F112" s="41" t="n"/>
      <c r="G112" s="32" t="n"/>
      <c r="H112" s="41" t="n"/>
      <c r="I112" s="32" t="n"/>
      <c r="J112" s="42" t="n"/>
      <c r="K112" s="32" t="n"/>
      <c r="L112" s="32" t="n"/>
      <c r="M112" s="32" t="n"/>
      <c r="N112" s="32" t="n"/>
      <c r="O112" s="32" t="n"/>
      <c r="P112" s="32" t="n"/>
      <c r="Q112" s="32" t="n"/>
      <c r="R112" s="32" t="n"/>
      <c r="S112" s="32" t="n"/>
    </row>
    <row r="113">
      <c r="A113" s="123" t="n">
        <v>107</v>
      </c>
      <c r="B113" s="28" t="n"/>
      <c r="C113" s="28" t="n"/>
      <c r="D113" s="28" t="n"/>
      <c r="E113" s="28" t="n"/>
      <c r="F113" s="39" t="n"/>
      <c r="G113" s="28" t="n"/>
      <c r="H113" s="39" t="n"/>
      <c r="I113" s="28" t="n"/>
      <c r="J113" s="40" t="n"/>
      <c r="K113" s="28" t="n"/>
      <c r="L113" s="28" t="n"/>
      <c r="M113" s="28" t="n"/>
      <c r="N113" s="28" t="n"/>
      <c r="O113" s="28" t="n"/>
      <c r="P113" s="28" t="n"/>
      <c r="Q113" s="28" t="n"/>
      <c r="R113" s="28" t="n"/>
      <c r="S113" s="28" t="n"/>
    </row>
    <row r="114">
      <c r="A114" s="125" t="n">
        <v>108</v>
      </c>
      <c r="B114" s="32" t="n"/>
      <c r="C114" s="32" t="n"/>
      <c r="D114" s="32" t="n"/>
      <c r="E114" s="32" t="n"/>
      <c r="F114" s="41" t="n"/>
      <c r="G114" s="32" t="n"/>
      <c r="H114" s="41" t="n"/>
      <c r="I114" s="32" t="n"/>
      <c r="J114" s="42" t="n"/>
      <c r="K114" s="32" t="n"/>
      <c r="L114" s="32" t="n"/>
      <c r="M114" s="32" t="n"/>
      <c r="N114" s="32" t="n"/>
      <c r="O114" s="32" t="n"/>
      <c r="P114" s="32" t="n"/>
      <c r="Q114" s="32" t="n"/>
      <c r="R114" s="32" t="n"/>
      <c r="S114" s="32" t="n"/>
    </row>
    <row r="115">
      <c r="A115" s="123" t="n">
        <v>109</v>
      </c>
      <c r="B115" s="28" t="n"/>
      <c r="C115" s="28" t="n"/>
      <c r="D115" s="28" t="n"/>
      <c r="E115" s="28" t="n"/>
      <c r="F115" s="39" t="n"/>
      <c r="G115" s="28" t="n"/>
      <c r="H115" s="39" t="n"/>
      <c r="I115" s="28" t="n"/>
      <c r="J115" s="40" t="n"/>
      <c r="K115" s="28" t="n"/>
      <c r="L115" s="28" t="n"/>
      <c r="M115" s="28" t="n"/>
      <c r="N115" s="28" t="n"/>
      <c r="O115" s="28" t="n"/>
      <c r="P115" s="28" t="n"/>
      <c r="Q115" s="28" t="n"/>
      <c r="R115" s="28" t="n"/>
      <c r="S115" s="28" t="n"/>
    </row>
    <row r="116">
      <c r="A116" s="125" t="n">
        <v>110</v>
      </c>
      <c r="B116" s="32" t="n"/>
      <c r="C116" s="32" t="n"/>
      <c r="D116" s="32" t="n"/>
      <c r="E116" s="32" t="n"/>
      <c r="F116" s="41" t="n"/>
      <c r="G116" s="32" t="n"/>
      <c r="H116" s="41" t="n"/>
      <c r="I116" s="32" t="n"/>
      <c r="J116" s="42" t="n"/>
      <c r="K116" s="32" t="n"/>
      <c r="L116" s="32" t="n"/>
      <c r="M116" s="32" t="n"/>
      <c r="N116" s="32" t="n"/>
      <c r="O116" s="32" t="n"/>
      <c r="P116" s="32" t="n"/>
      <c r="Q116" s="32" t="n"/>
      <c r="R116" s="32" t="n"/>
      <c r="S116" s="32" t="n"/>
    </row>
    <row r="117">
      <c r="A117" s="123" t="n">
        <v>111</v>
      </c>
      <c r="B117" s="28" t="n"/>
      <c r="C117" s="28" t="n"/>
      <c r="D117" s="28" t="n"/>
      <c r="E117" s="28" t="n"/>
      <c r="F117" s="39" t="n"/>
      <c r="G117" s="28" t="n"/>
      <c r="H117" s="39" t="n"/>
      <c r="I117" s="28" t="n"/>
      <c r="J117" s="40" t="n"/>
      <c r="K117" s="28" t="n"/>
      <c r="L117" s="28" t="n"/>
      <c r="M117" s="28" t="n"/>
      <c r="N117" s="28" t="n"/>
      <c r="O117" s="28" t="n"/>
      <c r="P117" s="28" t="n"/>
      <c r="Q117" s="28" t="n"/>
      <c r="R117" s="28" t="n"/>
      <c r="S117" s="28" t="n"/>
    </row>
    <row r="118">
      <c r="A118" s="125" t="n">
        <v>112</v>
      </c>
      <c r="B118" s="32" t="n"/>
      <c r="C118" s="32" t="n"/>
      <c r="D118" s="32" t="n"/>
      <c r="E118" s="32" t="n"/>
      <c r="F118" s="41" t="n"/>
      <c r="G118" s="32" t="n"/>
      <c r="H118" s="41" t="n"/>
      <c r="I118" s="32" t="n"/>
      <c r="J118" s="42" t="n"/>
      <c r="K118" s="32" t="n"/>
      <c r="L118" s="32" t="n"/>
      <c r="M118" s="32" t="n"/>
      <c r="N118" s="32" t="n"/>
      <c r="O118" s="32" t="n"/>
      <c r="P118" s="32" t="n"/>
      <c r="Q118" s="32" t="n"/>
      <c r="R118" s="32" t="n"/>
      <c r="S118" s="32" t="n"/>
    </row>
    <row r="119">
      <c r="A119" s="123" t="n">
        <v>113</v>
      </c>
      <c r="B119" s="28" t="n"/>
      <c r="C119" s="28" t="n"/>
      <c r="D119" s="28" t="n"/>
      <c r="E119" s="28" t="n"/>
      <c r="F119" s="39" t="n"/>
      <c r="G119" s="28" t="n"/>
      <c r="H119" s="39" t="n"/>
      <c r="I119" s="28" t="n"/>
      <c r="J119" s="40" t="n"/>
      <c r="K119" s="28" t="n"/>
      <c r="L119" s="28" t="n"/>
      <c r="M119" s="28" t="n"/>
      <c r="N119" s="28" t="n"/>
      <c r="O119" s="28" t="n"/>
      <c r="P119" s="28" t="n"/>
      <c r="Q119" s="28" t="n"/>
      <c r="R119" s="28" t="n"/>
      <c r="S119" s="28" t="n"/>
    </row>
    <row r="120">
      <c r="A120" s="125" t="n">
        <v>114</v>
      </c>
      <c r="B120" s="32" t="n"/>
      <c r="C120" s="32" t="n"/>
      <c r="D120" s="32" t="n"/>
      <c r="E120" s="32" t="n"/>
      <c r="F120" s="41" t="n"/>
      <c r="G120" s="32" t="n"/>
      <c r="H120" s="41" t="n"/>
      <c r="I120" s="32" t="n"/>
      <c r="J120" s="42" t="n"/>
      <c r="K120" s="32" t="n"/>
      <c r="L120" s="32" t="n"/>
      <c r="M120" s="32" t="n"/>
      <c r="N120" s="32" t="n"/>
      <c r="O120" s="32" t="n"/>
      <c r="P120" s="32" t="n"/>
      <c r="Q120" s="32" t="n"/>
      <c r="R120" s="32" t="n"/>
      <c r="S120" s="32" t="n"/>
    </row>
    <row r="121">
      <c r="A121" s="123" t="n">
        <v>115</v>
      </c>
      <c r="B121" s="28" t="n"/>
      <c r="C121" s="28" t="n"/>
      <c r="D121" s="28" t="n"/>
      <c r="E121" s="28" t="n"/>
      <c r="F121" s="39" t="n"/>
      <c r="G121" s="28" t="n"/>
      <c r="H121" s="39" t="n"/>
      <c r="I121" s="28" t="n"/>
      <c r="J121" s="40" t="n"/>
      <c r="K121" s="28" t="n"/>
      <c r="L121" s="28" t="n"/>
      <c r="M121" s="28" t="n"/>
      <c r="N121" s="28" t="n"/>
      <c r="O121" s="28" t="n"/>
      <c r="P121" s="28" t="n"/>
      <c r="Q121" s="28" t="n"/>
      <c r="R121" s="28" t="n"/>
      <c r="S121" s="28" t="n"/>
    </row>
    <row r="122">
      <c r="A122" s="125" t="n">
        <v>116</v>
      </c>
      <c r="B122" s="32" t="n"/>
      <c r="C122" s="32" t="n"/>
      <c r="D122" s="32" t="n"/>
      <c r="E122" s="32" t="n"/>
      <c r="F122" s="41" t="n"/>
      <c r="G122" s="32" t="n"/>
      <c r="H122" s="41" t="n"/>
      <c r="I122" s="32" t="n"/>
      <c r="J122" s="42" t="n"/>
      <c r="K122" s="32" t="n"/>
      <c r="L122" s="32" t="n"/>
      <c r="M122" s="32" t="n"/>
      <c r="N122" s="32" t="n"/>
      <c r="O122" s="32" t="n"/>
      <c r="P122" s="32" t="n"/>
      <c r="Q122" s="32" t="n"/>
      <c r="R122" s="32" t="n"/>
      <c r="S122" s="32" t="n"/>
    </row>
    <row r="123">
      <c r="A123" s="123" t="n">
        <v>117</v>
      </c>
      <c r="B123" s="28" t="n"/>
      <c r="C123" s="28" t="n"/>
      <c r="D123" s="28" t="n"/>
      <c r="E123" s="28" t="n"/>
      <c r="F123" s="39" t="n"/>
      <c r="G123" s="28" t="n"/>
      <c r="H123" s="39" t="n"/>
      <c r="I123" s="28" t="n"/>
      <c r="J123" s="40" t="n"/>
      <c r="K123" s="28" t="n"/>
      <c r="L123" s="28" t="n"/>
      <c r="M123" s="28" t="n"/>
      <c r="N123" s="28" t="n"/>
      <c r="O123" s="28" t="n"/>
      <c r="P123" s="28" t="n"/>
      <c r="Q123" s="28" t="n"/>
      <c r="R123" s="28" t="n"/>
      <c r="S123" s="28" t="n"/>
    </row>
    <row r="124">
      <c r="A124" s="125" t="n">
        <v>118</v>
      </c>
      <c r="B124" s="32" t="n"/>
      <c r="C124" s="32" t="n"/>
      <c r="D124" s="32" t="n"/>
      <c r="E124" s="32" t="n"/>
      <c r="F124" s="41" t="n"/>
      <c r="G124" s="32" t="n"/>
      <c r="H124" s="41" t="n"/>
      <c r="I124" s="32" t="n"/>
      <c r="J124" s="42" t="n"/>
      <c r="K124" s="32" t="n"/>
      <c r="L124" s="32" t="n"/>
      <c r="M124" s="32" t="n"/>
      <c r="N124" s="32" t="n"/>
      <c r="O124" s="32" t="n"/>
      <c r="P124" s="32" t="n"/>
      <c r="Q124" s="32" t="n"/>
      <c r="R124" s="32" t="n"/>
      <c r="S124" s="32" t="n"/>
    </row>
    <row r="125">
      <c r="A125" s="123" t="n">
        <v>119</v>
      </c>
      <c r="B125" s="28" t="n"/>
      <c r="C125" s="28" t="n"/>
      <c r="D125" s="28" t="n"/>
      <c r="E125" s="28" t="n"/>
      <c r="F125" s="39" t="n"/>
      <c r="G125" s="28" t="n"/>
      <c r="H125" s="39" t="n"/>
      <c r="I125" s="28" t="n"/>
      <c r="J125" s="40" t="n"/>
      <c r="K125" s="28" t="n"/>
      <c r="L125" s="28" t="n"/>
      <c r="M125" s="28" t="n"/>
      <c r="N125" s="28" t="n"/>
      <c r="O125" s="28" t="n"/>
      <c r="P125" s="28" t="n"/>
      <c r="Q125" s="28" t="n"/>
      <c r="R125" s="28" t="n"/>
      <c r="S125" s="28" t="n"/>
    </row>
    <row r="126">
      <c r="A126" s="125" t="n">
        <v>120</v>
      </c>
      <c r="B126" s="32" t="n"/>
      <c r="C126" s="32" t="n"/>
      <c r="D126" s="32" t="n"/>
      <c r="E126" s="32" t="n"/>
      <c r="F126" s="41" t="n"/>
      <c r="G126" s="32" t="n"/>
      <c r="H126" s="41" t="n"/>
      <c r="I126" s="32" t="n"/>
      <c r="J126" s="42" t="n"/>
      <c r="K126" s="32" t="n"/>
      <c r="L126" s="32" t="n"/>
      <c r="M126" s="32" t="n"/>
      <c r="N126" s="32" t="n"/>
      <c r="O126" s="32" t="n"/>
      <c r="P126" s="32" t="n"/>
      <c r="Q126" s="32" t="n"/>
      <c r="R126" s="32" t="n"/>
      <c r="S126" s="32" t="n"/>
    </row>
    <row r="127">
      <c r="A127" s="123" t="n">
        <v>121</v>
      </c>
      <c r="B127" s="28" t="n"/>
      <c r="C127" s="28" t="n"/>
      <c r="D127" s="28" t="n"/>
      <c r="E127" s="28" t="n"/>
      <c r="F127" s="39" t="n"/>
      <c r="G127" s="28" t="n"/>
      <c r="H127" s="39" t="n"/>
      <c r="I127" s="28" t="n"/>
      <c r="J127" s="40" t="n"/>
      <c r="K127" s="28" t="n"/>
      <c r="L127" s="28" t="n"/>
      <c r="M127" s="28" t="n"/>
      <c r="N127" s="28" t="n"/>
      <c r="O127" s="28" t="n"/>
      <c r="P127" s="28" t="n"/>
      <c r="Q127" s="28" t="n"/>
      <c r="R127" s="28" t="n"/>
      <c r="S127" s="28" t="n"/>
    </row>
    <row r="128">
      <c r="A128" s="125" t="n">
        <v>122</v>
      </c>
      <c r="B128" s="32" t="n"/>
      <c r="C128" s="32" t="n"/>
      <c r="D128" s="32" t="n"/>
      <c r="E128" s="32" t="n"/>
      <c r="F128" s="41" t="n"/>
      <c r="G128" s="32" t="n"/>
      <c r="H128" s="41" t="n"/>
      <c r="I128" s="32" t="n"/>
      <c r="J128" s="42" t="n"/>
      <c r="K128" s="32" t="n"/>
      <c r="L128" s="32" t="n"/>
      <c r="M128" s="32" t="n"/>
      <c r="N128" s="32" t="n"/>
      <c r="O128" s="32" t="n"/>
      <c r="P128" s="32" t="n"/>
      <c r="Q128" s="32" t="n"/>
      <c r="R128" s="32" t="n"/>
      <c r="S128" s="32" t="n"/>
    </row>
    <row r="129">
      <c r="A129" s="123" t="n">
        <v>123</v>
      </c>
      <c r="B129" s="28" t="n"/>
      <c r="C129" s="28" t="n"/>
      <c r="D129" s="28" t="n"/>
      <c r="E129" s="28" t="n"/>
      <c r="F129" s="39" t="n"/>
      <c r="G129" s="28" t="n"/>
      <c r="H129" s="39" t="n"/>
      <c r="I129" s="28" t="n"/>
      <c r="J129" s="40" t="n"/>
      <c r="K129" s="28" t="n"/>
      <c r="L129" s="28" t="n"/>
      <c r="M129" s="28" t="n"/>
      <c r="N129" s="28" t="n"/>
      <c r="O129" s="28" t="n"/>
      <c r="P129" s="28" t="n"/>
      <c r="Q129" s="28" t="n"/>
      <c r="R129" s="28" t="n"/>
      <c r="S129" s="28" t="n"/>
    </row>
    <row r="130">
      <c r="A130" s="125" t="n">
        <v>124</v>
      </c>
      <c r="B130" s="32" t="n"/>
      <c r="C130" s="32" t="n"/>
      <c r="D130" s="32" t="n"/>
      <c r="E130" s="32" t="n"/>
      <c r="F130" s="41" t="n"/>
      <c r="G130" s="32" t="n"/>
      <c r="H130" s="41" t="n"/>
      <c r="I130" s="32" t="n"/>
      <c r="J130" s="42" t="n"/>
      <c r="K130" s="32" t="n"/>
      <c r="L130" s="32" t="n"/>
      <c r="M130" s="32" t="n"/>
      <c r="N130" s="32" t="n"/>
      <c r="O130" s="32" t="n"/>
      <c r="P130" s="32" t="n"/>
      <c r="Q130" s="32" t="n"/>
      <c r="R130" s="32" t="n"/>
      <c r="S130" s="32" t="n"/>
    </row>
    <row r="131">
      <c r="A131" s="123" t="n">
        <v>125</v>
      </c>
      <c r="B131" s="28" t="n"/>
      <c r="C131" s="28" t="n"/>
      <c r="D131" s="28" t="n"/>
      <c r="E131" s="28" t="n"/>
      <c r="F131" s="39" t="n"/>
      <c r="G131" s="28" t="n"/>
      <c r="H131" s="39" t="n"/>
      <c r="I131" s="28" t="n"/>
      <c r="J131" s="40" t="n"/>
      <c r="K131" s="28" t="n"/>
      <c r="L131" s="28" t="n"/>
      <c r="M131" s="28" t="n"/>
      <c r="N131" s="28" t="n"/>
      <c r="O131" s="28" t="n"/>
      <c r="P131" s="28" t="n"/>
      <c r="Q131" s="28" t="n"/>
      <c r="R131" s="28" t="n"/>
      <c r="S131" s="28" t="n"/>
    </row>
    <row r="132">
      <c r="A132" s="125" t="n">
        <v>126</v>
      </c>
      <c r="B132" s="32" t="n"/>
      <c r="C132" s="32" t="n"/>
      <c r="D132" s="32" t="n"/>
      <c r="E132" s="32" t="n"/>
      <c r="F132" s="41" t="n"/>
      <c r="G132" s="32" t="n"/>
      <c r="H132" s="41" t="n"/>
      <c r="I132" s="32" t="n"/>
      <c r="J132" s="42" t="n"/>
      <c r="K132" s="32" t="n"/>
      <c r="L132" s="32" t="n"/>
      <c r="M132" s="32" t="n"/>
      <c r="N132" s="32" t="n"/>
      <c r="O132" s="32" t="n"/>
      <c r="P132" s="32" t="n"/>
      <c r="Q132" s="32" t="n"/>
      <c r="R132" s="32" t="n"/>
      <c r="S132" s="32" t="n"/>
    </row>
    <row r="133">
      <c r="A133" s="123" t="n">
        <v>127</v>
      </c>
      <c r="B133" s="28" t="n"/>
      <c r="C133" s="28" t="n"/>
      <c r="D133" s="28" t="n"/>
      <c r="E133" s="28" t="n"/>
      <c r="F133" s="39" t="n"/>
      <c r="G133" s="28" t="n"/>
      <c r="H133" s="39" t="n"/>
      <c r="I133" s="28" t="n"/>
      <c r="J133" s="40" t="n"/>
      <c r="K133" s="28" t="n"/>
      <c r="L133" s="28" t="n"/>
      <c r="M133" s="28" t="n"/>
      <c r="N133" s="28" t="n"/>
      <c r="O133" s="28" t="n"/>
      <c r="P133" s="28" t="n"/>
      <c r="Q133" s="28" t="n"/>
      <c r="R133" s="28" t="n"/>
      <c r="S133" s="28" t="n"/>
    </row>
    <row r="134">
      <c r="A134" s="125" t="n">
        <v>128</v>
      </c>
      <c r="B134" s="32" t="n"/>
      <c r="C134" s="32" t="n"/>
      <c r="D134" s="32" t="n"/>
      <c r="E134" s="32" t="n"/>
      <c r="F134" s="41" t="n"/>
      <c r="G134" s="32" t="n"/>
      <c r="H134" s="41" t="n"/>
      <c r="I134" s="32" t="n"/>
      <c r="J134" s="42" t="n"/>
      <c r="K134" s="32" t="n"/>
      <c r="L134" s="32" t="n"/>
      <c r="M134" s="32" t="n"/>
      <c r="N134" s="32" t="n"/>
      <c r="O134" s="32" t="n"/>
      <c r="P134" s="32" t="n"/>
      <c r="Q134" s="32" t="n"/>
      <c r="R134" s="32" t="n"/>
      <c r="S134" s="32" t="n"/>
    </row>
    <row r="135">
      <c r="A135" s="123" t="n">
        <v>129</v>
      </c>
      <c r="B135" s="28" t="n"/>
      <c r="C135" s="28" t="n"/>
      <c r="D135" s="28" t="n"/>
      <c r="E135" s="28" t="n"/>
      <c r="F135" s="39" t="n"/>
      <c r="G135" s="28" t="n"/>
      <c r="H135" s="39" t="n"/>
      <c r="I135" s="28" t="n"/>
      <c r="J135" s="40" t="n"/>
      <c r="K135" s="28" t="n"/>
      <c r="L135" s="28" t="n"/>
      <c r="M135" s="28" t="n"/>
      <c r="N135" s="28" t="n"/>
      <c r="O135" s="28" t="n"/>
      <c r="P135" s="28" t="n"/>
      <c r="Q135" s="28" t="n"/>
      <c r="R135" s="28" t="n"/>
      <c r="S135" s="28" t="n"/>
    </row>
    <row r="136">
      <c r="A136" s="125" t="n">
        <v>130</v>
      </c>
      <c r="B136" s="32" t="n"/>
      <c r="C136" s="32" t="n"/>
      <c r="D136" s="32" t="n"/>
      <c r="E136" s="32" t="n"/>
      <c r="F136" s="41" t="n"/>
      <c r="G136" s="32" t="n"/>
      <c r="H136" s="41" t="n"/>
      <c r="I136" s="32" t="n"/>
      <c r="J136" s="42" t="n"/>
      <c r="K136" s="32" t="n"/>
      <c r="L136" s="32" t="n"/>
      <c r="M136" s="32" t="n"/>
      <c r="N136" s="32" t="n"/>
      <c r="O136" s="32" t="n"/>
      <c r="P136" s="32" t="n"/>
      <c r="Q136" s="32" t="n"/>
      <c r="R136" s="32" t="n"/>
      <c r="S136" s="32" t="n"/>
    </row>
    <row r="137">
      <c r="A137" s="123" t="n">
        <v>131</v>
      </c>
      <c r="B137" s="28" t="n"/>
      <c r="C137" s="28" t="n"/>
      <c r="D137" s="28" t="n"/>
      <c r="E137" s="28" t="n"/>
      <c r="F137" s="39" t="n"/>
      <c r="G137" s="28" t="n"/>
      <c r="H137" s="39" t="n"/>
      <c r="I137" s="28" t="n"/>
      <c r="J137" s="40" t="n"/>
      <c r="K137" s="28" t="n"/>
      <c r="L137" s="28" t="n"/>
      <c r="M137" s="28" t="n"/>
      <c r="N137" s="28" t="n"/>
      <c r="O137" s="28" t="n"/>
      <c r="P137" s="28" t="n"/>
      <c r="Q137" s="28" t="n"/>
      <c r="R137" s="28" t="n"/>
      <c r="S137" s="28" t="n"/>
    </row>
    <row r="138">
      <c r="A138" s="125" t="n">
        <v>132</v>
      </c>
      <c r="B138" s="32" t="n"/>
      <c r="C138" s="32" t="n"/>
      <c r="D138" s="32" t="n"/>
      <c r="E138" s="32" t="n"/>
      <c r="F138" s="41" t="n"/>
      <c r="G138" s="32" t="n"/>
      <c r="H138" s="41" t="n"/>
      <c r="I138" s="32" t="n"/>
      <c r="J138" s="42" t="n"/>
      <c r="K138" s="32" t="n"/>
      <c r="L138" s="32" t="n"/>
      <c r="M138" s="32" t="n"/>
      <c r="N138" s="32" t="n"/>
      <c r="O138" s="32" t="n"/>
      <c r="P138" s="32" t="n"/>
      <c r="Q138" s="32" t="n"/>
      <c r="R138" s="32" t="n"/>
      <c r="S138" s="32" t="n"/>
    </row>
    <row r="139">
      <c r="A139" s="123" t="n">
        <v>133</v>
      </c>
      <c r="B139" s="28" t="n"/>
      <c r="C139" s="28" t="n"/>
      <c r="D139" s="28" t="n"/>
      <c r="E139" s="28" t="n"/>
      <c r="F139" s="39" t="n"/>
      <c r="G139" s="28" t="n"/>
      <c r="H139" s="39" t="n"/>
      <c r="I139" s="28" t="n"/>
      <c r="J139" s="40" t="n"/>
      <c r="K139" s="28" t="n"/>
      <c r="L139" s="28" t="n"/>
      <c r="M139" s="28" t="n"/>
      <c r="N139" s="28" t="n"/>
      <c r="O139" s="28" t="n"/>
      <c r="P139" s="28" t="n"/>
      <c r="Q139" s="28" t="n"/>
      <c r="R139" s="28" t="n"/>
      <c r="S139" s="28" t="n"/>
    </row>
    <row r="140">
      <c r="A140" s="125" t="n">
        <v>134</v>
      </c>
      <c r="B140" s="32" t="n"/>
      <c r="C140" s="32" t="n"/>
      <c r="D140" s="32" t="n"/>
      <c r="E140" s="32" t="n"/>
      <c r="F140" s="41" t="n"/>
      <c r="G140" s="32" t="n"/>
      <c r="H140" s="41" t="n"/>
      <c r="I140" s="32" t="n"/>
      <c r="J140" s="42" t="n"/>
      <c r="K140" s="32" t="n"/>
      <c r="L140" s="32" t="n"/>
      <c r="M140" s="32" t="n"/>
      <c r="N140" s="32" t="n"/>
      <c r="O140" s="32" t="n"/>
      <c r="P140" s="32" t="n"/>
      <c r="Q140" s="32" t="n"/>
      <c r="R140" s="32" t="n"/>
      <c r="S140" s="32" t="n"/>
    </row>
    <row r="141">
      <c r="A141" s="123" t="n">
        <v>135</v>
      </c>
      <c r="B141" s="28" t="n"/>
      <c r="C141" s="28" t="n"/>
      <c r="D141" s="28" t="n"/>
      <c r="E141" s="28" t="n"/>
      <c r="F141" s="39" t="n"/>
      <c r="G141" s="28" t="n"/>
      <c r="H141" s="39" t="n"/>
      <c r="I141" s="28" t="n"/>
      <c r="J141" s="40" t="n"/>
      <c r="K141" s="28" t="n"/>
      <c r="L141" s="28" t="n"/>
      <c r="M141" s="28" t="n"/>
      <c r="N141" s="28" t="n"/>
      <c r="O141" s="28" t="n"/>
      <c r="P141" s="28" t="n"/>
      <c r="Q141" s="28" t="n"/>
      <c r="R141" s="28" t="n"/>
      <c r="S141" s="28" t="n"/>
    </row>
    <row r="142">
      <c r="A142" s="125" t="n">
        <v>136</v>
      </c>
      <c r="B142" s="32" t="n"/>
      <c r="C142" s="32" t="n"/>
      <c r="D142" s="32" t="n"/>
      <c r="E142" s="32" t="n"/>
      <c r="F142" s="41" t="n"/>
      <c r="G142" s="32" t="n"/>
      <c r="H142" s="41" t="n"/>
      <c r="I142" s="32" t="n"/>
      <c r="J142" s="42" t="n"/>
      <c r="K142" s="32" t="n"/>
      <c r="L142" s="32" t="n"/>
      <c r="M142" s="32" t="n"/>
      <c r="N142" s="32" t="n"/>
      <c r="O142" s="32" t="n"/>
      <c r="P142" s="32" t="n"/>
      <c r="Q142" s="32" t="n"/>
      <c r="R142" s="32" t="n"/>
      <c r="S142" s="32" t="n"/>
    </row>
    <row r="143">
      <c r="A143" s="123" t="n">
        <v>137</v>
      </c>
      <c r="B143" s="28" t="n"/>
      <c r="C143" s="28" t="n"/>
      <c r="D143" s="28" t="n"/>
      <c r="E143" s="28" t="n"/>
      <c r="F143" s="39" t="n"/>
      <c r="G143" s="28" t="n"/>
      <c r="H143" s="39" t="n"/>
      <c r="I143" s="28" t="n"/>
      <c r="J143" s="40" t="n"/>
      <c r="K143" s="28" t="n"/>
      <c r="L143" s="28" t="n"/>
      <c r="M143" s="28" t="n"/>
      <c r="N143" s="28" t="n"/>
      <c r="O143" s="28" t="n"/>
      <c r="P143" s="28" t="n"/>
      <c r="Q143" s="28" t="n"/>
      <c r="R143" s="28" t="n"/>
      <c r="S143" s="28" t="n"/>
    </row>
    <row r="144">
      <c r="A144" s="125" t="n">
        <v>138</v>
      </c>
      <c r="B144" s="32" t="n"/>
      <c r="C144" s="32" t="n"/>
      <c r="D144" s="32" t="n"/>
      <c r="E144" s="32" t="n"/>
      <c r="F144" s="41" t="n"/>
      <c r="G144" s="32" t="n"/>
      <c r="H144" s="41" t="n"/>
      <c r="I144" s="32" t="n"/>
      <c r="J144" s="42" t="n"/>
      <c r="K144" s="32" t="n"/>
      <c r="L144" s="32" t="n"/>
      <c r="M144" s="32" t="n"/>
      <c r="N144" s="32" t="n"/>
      <c r="O144" s="32" t="n"/>
      <c r="P144" s="32" t="n"/>
      <c r="Q144" s="32" t="n"/>
      <c r="R144" s="32" t="n"/>
      <c r="S144" s="32" t="n"/>
    </row>
    <row r="145">
      <c r="A145" s="123" t="n">
        <v>139</v>
      </c>
      <c r="B145" s="28" t="n"/>
      <c r="C145" s="28" t="n"/>
      <c r="D145" s="28" t="n"/>
      <c r="E145" s="28" t="n"/>
      <c r="F145" s="39" t="n"/>
      <c r="G145" s="28" t="n"/>
      <c r="H145" s="39" t="n"/>
      <c r="I145" s="28" t="n"/>
      <c r="J145" s="40" t="n"/>
      <c r="K145" s="28" t="n"/>
      <c r="L145" s="28" t="n"/>
      <c r="M145" s="28" t="n"/>
      <c r="N145" s="28" t="n"/>
      <c r="O145" s="28" t="n"/>
      <c r="P145" s="28" t="n"/>
      <c r="Q145" s="28" t="n"/>
      <c r="R145" s="28" t="n"/>
      <c r="S145" s="28" t="n"/>
    </row>
    <row r="146">
      <c r="A146" s="125" t="n">
        <v>140</v>
      </c>
      <c r="B146" s="32" t="n"/>
      <c r="C146" s="32" t="n"/>
      <c r="D146" s="32" t="n"/>
      <c r="E146" s="32" t="n"/>
      <c r="F146" s="41" t="n"/>
      <c r="G146" s="32" t="n"/>
      <c r="H146" s="41" t="n"/>
      <c r="I146" s="32" t="n"/>
      <c r="J146" s="42" t="n"/>
      <c r="K146" s="32" t="n"/>
      <c r="L146" s="32" t="n"/>
      <c r="M146" s="32" t="n"/>
      <c r="N146" s="32" t="n"/>
      <c r="O146" s="32" t="n"/>
      <c r="P146" s="32" t="n"/>
      <c r="Q146" s="32" t="n"/>
      <c r="R146" s="32" t="n"/>
      <c r="S146" s="32" t="n"/>
    </row>
    <row r="147">
      <c r="A147" s="123" t="n">
        <v>141</v>
      </c>
      <c r="B147" s="28" t="n"/>
      <c r="C147" s="28" t="n"/>
      <c r="D147" s="28" t="n"/>
      <c r="E147" s="28" t="n"/>
      <c r="F147" s="39" t="n"/>
      <c r="G147" s="28" t="n"/>
      <c r="H147" s="39" t="n"/>
      <c r="I147" s="28" t="n"/>
      <c r="J147" s="40" t="n"/>
      <c r="K147" s="28" t="n"/>
      <c r="L147" s="28" t="n"/>
      <c r="M147" s="28" t="n"/>
      <c r="N147" s="28" t="n"/>
      <c r="O147" s="28" t="n"/>
      <c r="P147" s="28" t="n"/>
      <c r="Q147" s="28" t="n"/>
      <c r="R147" s="28" t="n"/>
      <c r="S147" s="28" t="n"/>
    </row>
    <row r="148">
      <c r="A148" s="125" t="n">
        <v>142</v>
      </c>
      <c r="B148" s="32" t="n"/>
      <c r="C148" s="32" t="n"/>
      <c r="D148" s="32" t="n"/>
      <c r="E148" s="32" t="n"/>
      <c r="F148" s="41" t="n"/>
      <c r="G148" s="32" t="n"/>
      <c r="H148" s="41" t="n"/>
      <c r="I148" s="32" t="n"/>
      <c r="J148" s="42" t="n"/>
      <c r="K148" s="32" t="n"/>
      <c r="L148" s="32" t="n"/>
      <c r="M148" s="32" t="n"/>
      <c r="N148" s="32" t="n"/>
      <c r="O148" s="32" t="n"/>
      <c r="P148" s="32" t="n"/>
      <c r="Q148" s="32" t="n"/>
      <c r="R148" s="32" t="n"/>
      <c r="S148" s="32" t="n"/>
    </row>
    <row r="149">
      <c r="A149" s="123" t="n">
        <v>143</v>
      </c>
      <c r="B149" s="28" t="n"/>
      <c r="C149" s="28" t="n"/>
      <c r="D149" s="28" t="n"/>
      <c r="E149" s="28" t="n"/>
      <c r="F149" s="39" t="n"/>
      <c r="G149" s="28" t="n"/>
      <c r="H149" s="39" t="n"/>
      <c r="I149" s="28" t="n"/>
      <c r="J149" s="40" t="n"/>
      <c r="K149" s="28" t="n"/>
      <c r="L149" s="28" t="n"/>
      <c r="M149" s="28" t="n"/>
      <c r="N149" s="28" t="n"/>
      <c r="O149" s="28" t="n"/>
      <c r="P149" s="28" t="n"/>
      <c r="Q149" s="28" t="n"/>
      <c r="R149" s="28" t="n"/>
      <c r="S149" s="28" t="n"/>
    </row>
    <row r="150">
      <c r="A150" s="125" t="n">
        <v>144</v>
      </c>
      <c r="B150" s="32" t="n"/>
      <c r="C150" s="32" t="n"/>
      <c r="D150" s="32" t="n"/>
      <c r="E150" s="32" t="n"/>
      <c r="F150" s="41" t="n"/>
      <c r="G150" s="32" t="n"/>
      <c r="H150" s="41" t="n"/>
      <c r="I150" s="32" t="n"/>
      <c r="J150" s="42" t="n"/>
      <c r="K150" s="32" t="n"/>
      <c r="L150" s="32" t="n"/>
      <c r="M150" s="32" t="n"/>
      <c r="N150" s="32" t="n"/>
      <c r="O150" s="32" t="n"/>
      <c r="P150" s="32" t="n"/>
      <c r="Q150" s="32" t="n"/>
      <c r="R150" s="32" t="n"/>
      <c r="S150" s="32" t="n"/>
    </row>
    <row r="151">
      <c r="A151" s="123" t="n">
        <v>145</v>
      </c>
      <c r="B151" s="28" t="n"/>
      <c r="C151" s="28" t="n"/>
      <c r="D151" s="28" t="n"/>
      <c r="E151" s="28" t="n"/>
      <c r="F151" s="39" t="n"/>
      <c r="G151" s="28" t="n"/>
      <c r="H151" s="39" t="n"/>
      <c r="I151" s="28" t="n"/>
      <c r="J151" s="40" t="n"/>
      <c r="K151" s="28" t="n"/>
      <c r="L151" s="28" t="n"/>
      <c r="M151" s="28" t="n"/>
      <c r="N151" s="28" t="n"/>
      <c r="O151" s="28" t="n"/>
      <c r="P151" s="28" t="n"/>
      <c r="Q151" s="28" t="n"/>
      <c r="R151" s="28" t="n"/>
      <c r="S151" s="28" t="n"/>
    </row>
    <row r="152">
      <c r="A152" s="125" t="n">
        <v>146</v>
      </c>
      <c r="B152" s="32" t="n"/>
      <c r="C152" s="32" t="n"/>
      <c r="D152" s="32" t="n"/>
      <c r="E152" s="32" t="n"/>
      <c r="F152" s="41" t="n"/>
      <c r="G152" s="32" t="n"/>
      <c r="H152" s="41" t="n"/>
      <c r="I152" s="32" t="n"/>
      <c r="J152" s="42" t="n"/>
      <c r="K152" s="32" t="n"/>
      <c r="L152" s="32" t="n"/>
      <c r="M152" s="32" t="n"/>
      <c r="N152" s="32" t="n"/>
      <c r="O152" s="32" t="n"/>
      <c r="P152" s="32" t="n"/>
      <c r="Q152" s="32" t="n"/>
      <c r="R152" s="32" t="n"/>
      <c r="S152" s="32" t="n"/>
    </row>
    <row r="153">
      <c r="A153" s="123" t="n">
        <v>147</v>
      </c>
      <c r="B153" s="28" t="n"/>
      <c r="C153" s="28" t="n"/>
      <c r="D153" s="28" t="n"/>
      <c r="E153" s="28" t="n"/>
      <c r="F153" s="39" t="n"/>
      <c r="G153" s="28" t="n"/>
      <c r="H153" s="39" t="n"/>
      <c r="I153" s="28" t="n"/>
      <c r="J153" s="40" t="n"/>
      <c r="K153" s="28" t="n"/>
      <c r="L153" s="28" t="n"/>
      <c r="M153" s="28" t="n"/>
      <c r="N153" s="28" t="n"/>
      <c r="O153" s="28" t="n"/>
      <c r="P153" s="28" t="n"/>
      <c r="Q153" s="28" t="n"/>
      <c r="R153" s="28" t="n"/>
      <c r="S153" s="28" t="n"/>
    </row>
    <row r="154">
      <c r="A154" s="125" t="n">
        <v>148</v>
      </c>
      <c r="B154" s="32" t="n"/>
      <c r="C154" s="32" t="n"/>
      <c r="D154" s="32" t="n"/>
      <c r="E154" s="32" t="n"/>
      <c r="F154" s="41" t="n"/>
      <c r="G154" s="32" t="n"/>
      <c r="H154" s="41" t="n"/>
      <c r="I154" s="32" t="n"/>
      <c r="J154" s="42" t="n"/>
      <c r="K154" s="32" t="n"/>
      <c r="L154" s="32" t="n"/>
      <c r="M154" s="32" t="n"/>
      <c r="N154" s="32" t="n"/>
      <c r="O154" s="32" t="n"/>
      <c r="P154" s="32" t="n"/>
      <c r="Q154" s="32" t="n"/>
      <c r="R154" s="32" t="n"/>
      <c r="S154" s="32" t="n"/>
    </row>
    <row r="155">
      <c r="A155" s="123" t="n">
        <v>149</v>
      </c>
      <c r="B155" s="28" t="n"/>
      <c r="C155" s="28" t="n"/>
      <c r="D155" s="28" t="n"/>
      <c r="E155" s="28" t="n"/>
      <c r="F155" s="39" t="n"/>
      <c r="G155" s="28" t="n"/>
      <c r="H155" s="39" t="n"/>
      <c r="I155" s="28" t="n"/>
      <c r="J155" s="40" t="n"/>
      <c r="K155" s="28" t="n"/>
      <c r="L155" s="28" t="n"/>
      <c r="M155" s="28" t="n"/>
      <c r="N155" s="28" t="n"/>
      <c r="O155" s="28" t="n"/>
      <c r="P155" s="28" t="n"/>
      <c r="Q155" s="28" t="n"/>
      <c r="R155" s="28" t="n"/>
      <c r="S155" s="28" t="n"/>
    </row>
    <row r="156">
      <c r="A156" s="125" t="n">
        <v>150</v>
      </c>
      <c r="B156" s="32" t="n"/>
      <c r="C156" s="32" t="n"/>
      <c r="D156" s="32" t="n"/>
      <c r="E156" s="32" t="n"/>
      <c r="F156" s="41" t="n"/>
      <c r="G156" s="32" t="n"/>
      <c r="H156" s="41" t="n"/>
      <c r="I156" s="32" t="n"/>
      <c r="J156" s="42" t="n"/>
      <c r="K156" s="32" t="n"/>
      <c r="L156" s="32" t="n"/>
      <c r="M156" s="32" t="n"/>
      <c r="N156" s="32" t="n"/>
      <c r="O156" s="32" t="n"/>
      <c r="P156" s="32" t="n"/>
      <c r="Q156" s="32" t="n"/>
      <c r="R156" s="32" t="n"/>
      <c r="S156" s="32" t="n"/>
    </row>
    <row r="157">
      <c r="A157" s="123" t="n">
        <v>151</v>
      </c>
      <c r="B157" s="28" t="n"/>
      <c r="C157" s="28" t="n"/>
      <c r="D157" s="28" t="n"/>
      <c r="E157" s="28" t="n"/>
      <c r="F157" s="39" t="n"/>
      <c r="G157" s="28" t="n"/>
      <c r="H157" s="39" t="n"/>
      <c r="I157" s="28" t="n"/>
      <c r="J157" s="40" t="n"/>
      <c r="K157" s="28" t="n"/>
      <c r="L157" s="28" t="n"/>
      <c r="M157" s="28" t="n"/>
      <c r="N157" s="28" t="n"/>
      <c r="O157" s="28" t="n"/>
      <c r="P157" s="28" t="n"/>
      <c r="Q157" s="28" t="n"/>
      <c r="R157" s="28" t="n"/>
      <c r="S157" s="28" t="n"/>
    </row>
    <row r="158">
      <c r="A158" s="125" t="n">
        <v>152</v>
      </c>
      <c r="B158" s="32" t="n"/>
      <c r="C158" s="32" t="n"/>
      <c r="D158" s="32" t="n"/>
      <c r="E158" s="32" t="n"/>
      <c r="F158" s="41" t="n"/>
      <c r="G158" s="32" t="n"/>
      <c r="H158" s="41" t="n"/>
      <c r="I158" s="32" t="n"/>
      <c r="J158" s="42" t="n"/>
      <c r="K158" s="32" t="n"/>
      <c r="L158" s="32" t="n"/>
      <c r="M158" s="32" t="n"/>
      <c r="N158" s="32" t="n"/>
      <c r="O158" s="32" t="n"/>
      <c r="P158" s="32" t="n"/>
      <c r="Q158" s="32" t="n"/>
      <c r="R158" s="32" t="n"/>
      <c r="S158" s="32" t="n"/>
    </row>
    <row r="159">
      <c r="A159" s="123" t="n">
        <v>153</v>
      </c>
      <c r="B159" s="28" t="n"/>
      <c r="C159" s="28" t="n"/>
      <c r="D159" s="28" t="n"/>
      <c r="E159" s="28" t="n"/>
      <c r="F159" s="39" t="n"/>
      <c r="G159" s="28" t="n"/>
      <c r="H159" s="39" t="n"/>
      <c r="I159" s="28" t="n"/>
      <c r="J159" s="40" t="n"/>
      <c r="K159" s="28" t="n"/>
      <c r="L159" s="28" t="n"/>
      <c r="M159" s="28" t="n"/>
      <c r="N159" s="28" t="n"/>
      <c r="O159" s="28" t="n"/>
      <c r="P159" s="28" t="n"/>
      <c r="Q159" s="28" t="n"/>
      <c r="R159" s="28" t="n"/>
      <c r="S159" s="28" t="n"/>
    </row>
    <row r="160">
      <c r="A160" s="125" t="n">
        <v>154</v>
      </c>
      <c r="B160" s="32" t="n"/>
      <c r="C160" s="32" t="n"/>
      <c r="D160" s="32" t="n"/>
      <c r="E160" s="32" t="n"/>
      <c r="F160" s="41" t="n"/>
      <c r="G160" s="32" t="n"/>
      <c r="H160" s="41" t="n"/>
      <c r="I160" s="32" t="n"/>
      <c r="J160" s="42" t="n"/>
      <c r="K160" s="32" t="n"/>
      <c r="L160" s="32" t="n"/>
      <c r="M160" s="32" t="n"/>
      <c r="N160" s="32" t="n"/>
      <c r="O160" s="32" t="n"/>
      <c r="P160" s="32" t="n"/>
      <c r="Q160" s="32" t="n"/>
      <c r="R160" s="32" t="n"/>
      <c r="S160" s="32" t="n"/>
    </row>
    <row r="161">
      <c r="A161" s="123" t="n">
        <v>155</v>
      </c>
      <c r="B161" s="28" t="n"/>
      <c r="C161" s="28" t="n"/>
      <c r="D161" s="28" t="n"/>
      <c r="E161" s="28" t="n"/>
      <c r="F161" s="39" t="n"/>
      <c r="G161" s="28" t="n"/>
      <c r="H161" s="39" t="n"/>
      <c r="I161" s="28" t="n"/>
      <c r="J161" s="40" t="n"/>
      <c r="K161" s="28" t="n"/>
      <c r="L161" s="28" t="n"/>
      <c r="M161" s="28" t="n"/>
      <c r="N161" s="28" t="n"/>
      <c r="O161" s="28" t="n"/>
      <c r="P161" s="28" t="n"/>
      <c r="Q161" s="28" t="n"/>
      <c r="R161" s="28" t="n"/>
      <c r="S161" s="28" t="n"/>
    </row>
    <row r="162">
      <c r="A162" s="125" t="n">
        <v>156</v>
      </c>
      <c r="B162" s="32" t="n"/>
      <c r="C162" s="32" t="n"/>
      <c r="D162" s="32" t="n"/>
      <c r="E162" s="32" t="n"/>
      <c r="F162" s="41" t="n"/>
      <c r="G162" s="32" t="n"/>
      <c r="H162" s="41" t="n"/>
      <c r="I162" s="32" t="n"/>
      <c r="J162" s="42" t="n"/>
      <c r="K162" s="32" t="n"/>
      <c r="L162" s="32" t="n"/>
      <c r="M162" s="32" t="n"/>
      <c r="N162" s="32" t="n"/>
      <c r="O162" s="32" t="n"/>
      <c r="P162" s="32" t="n"/>
      <c r="Q162" s="32" t="n"/>
      <c r="R162" s="32" t="n"/>
      <c r="S162" s="32" t="n"/>
    </row>
    <row r="163">
      <c r="A163" s="123" t="n">
        <v>157</v>
      </c>
      <c r="B163" s="28" t="n"/>
      <c r="C163" s="28" t="n"/>
      <c r="D163" s="28" t="n"/>
      <c r="E163" s="28" t="n"/>
      <c r="F163" s="39" t="n"/>
      <c r="G163" s="28" t="n"/>
      <c r="H163" s="39" t="n"/>
      <c r="I163" s="28" t="n"/>
      <c r="J163" s="40" t="n"/>
      <c r="K163" s="28" t="n"/>
      <c r="L163" s="28" t="n"/>
      <c r="M163" s="28" t="n"/>
      <c r="N163" s="28" t="n"/>
      <c r="O163" s="28" t="n"/>
      <c r="P163" s="28" t="n"/>
      <c r="Q163" s="28" t="n"/>
      <c r="R163" s="28" t="n"/>
      <c r="S163" s="28" t="n"/>
    </row>
    <row r="164">
      <c r="A164" s="125" t="n">
        <v>158</v>
      </c>
      <c r="B164" s="32" t="n"/>
      <c r="C164" s="32" t="n"/>
      <c r="D164" s="32" t="n"/>
      <c r="E164" s="32" t="n"/>
      <c r="F164" s="41" t="n"/>
      <c r="G164" s="32" t="n"/>
      <c r="H164" s="41" t="n"/>
      <c r="I164" s="32" t="n"/>
      <c r="J164" s="42" t="n"/>
      <c r="K164" s="32" t="n"/>
      <c r="L164" s="32" t="n"/>
      <c r="M164" s="32" t="n"/>
      <c r="N164" s="32" t="n"/>
      <c r="O164" s="32" t="n"/>
      <c r="P164" s="32" t="n"/>
      <c r="Q164" s="32" t="n"/>
      <c r="R164" s="32" t="n"/>
      <c r="S164" s="32" t="n"/>
    </row>
    <row r="165">
      <c r="A165" s="123" t="n">
        <v>159</v>
      </c>
      <c r="B165" s="28" t="n"/>
      <c r="C165" s="28" t="n"/>
      <c r="D165" s="28" t="n"/>
      <c r="E165" s="28" t="n"/>
      <c r="F165" s="39" t="n"/>
      <c r="G165" s="28" t="n"/>
      <c r="H165" s="39" t="n"/>
      <c r="I165" s="28" t="n"/>
      <c r="J165" s="40" t="n"/>
      <c r="K165" s="28" t="n"/>
      <c r="L165" s="28" t="n"/>
      <c r="M165" s="28" t="n"/>
      <c r="N165" s="28" t="n"/>
      <c r="O165" s="28" t="n"/>
      <c r="P165" s="28" t="n"/>
      <c r="Q165" s="28" t="n"/>
      <c r="R165" s="28" t="n"/>
      <c r="S165" s="28" t="n"/>
    </row>
    <row r="166">
      <c r="A166" s="125" t="n">
        <v>160</v>
      </c>
      <c r="B166" s="32" t="n"/>
      <c r="C166" s="32" t="n"/>
      <c r="D166" s="32" t="n"/>
      <c r="E166" s="32" t="n"/>
      <c r="F166" s="41" t="n"/>
      <c r="G166" s="32" t="n"/>
      <c r="H166" s="41" t="n"/>
      <c r="I166" s="32" t="n"/>
      <c r="J166" s="42" t="n"/>
      <c r="K166" s="32" t="n"/>
      <c r="L166" s="32" t="n"/>
      <c r="M166" s="32" t="n"/>
      <c r="N166" s="32" t="n"/>
      <c r="O166" s="32" t="n"/>
      <c r="P166" s="32" t="n"/>
      <c r="Q166" s="32" t="n"/>
      <c r="R166" s="32" t="n"/>
      <c r="S166" s="32" t="n"/>
    </row>
    <row r="167">
      <c r="A167" s="123" t="n">
        <v>161</v>
      </c>
      <c r="B167" s="28" t="n"/>
      <c r="C167" s="28" t="n"/>
      <c r="D167" s="28" t="n"/>
      <c r="E167" s="28" t="n"/>
      <c r="F167" s="39" t="n"/>
      <c r="G167" s="28" t="n"/>
      <c r="H167" s="39" t="n"/>
      <c r="I167" s="28" t="n"/>
      <c r="J167" s="40" t="n"/>
      <c r="K167" s="28" t="n"/>
      <c r="L167" s="28" t="n"/>
      <c r="M167" s="28" t="n"/>
      <c r="N167" s="28" t="n"/>
      <c r="O167" s="28" t="n"/>
      <c r="P167" s="28" t="n"/>
      <c r="Q167" s="28" t="n"/>
      <c r="R167" s="28" t="n"/>
      <c r="S167" s="28" t="n"/>
    </row>
    <row r="168">
      <c r="A168" s="125" t="n">
        <v>162</v>
      </c>
      <c r="B168" s="32" t="n"/>
      <c r="C168" s="32" t="n"/>
      <c r="D168" s="32" t="n"/>
      <c r="E168" s="32" t="n"/>
      <c r="F168" s="41" t="n"/>
      <c r="G168" s="32" t="n"/>
      <c r="H168" s="41" t="n"/>
      <c r="I168" s="32" t="n"/>
      <c r="J168" s="42" t="n"/>
      <c r="K168" s="32" t="n"/>
      <c r="L168" s="32" t="n"/>
      <c r="M168" s="32" t="n"/>
      <c r="N168" s="32" t="n"/>
      <c r="O168" s="32" t="n"/>
      <c r="P168" s="32" t="n"/>
      <c r="Q168" s="32" t="n"/>
      <c r="R168" s="32" t="n"/>
      <c r="S168" s="32" t="n"/>
    </row>
    <row r="169">
      <c r="A169" s="123" t="n">
        <v>163</v>
      </c>
      <c r="B169" s="28" t="n"/>
      <c r="C169" s="28" t="n"/>
      <c r="D169" s="28" t="n"/>
      <c r="E169" s="28" t="n"/>
      <c r="F169" s="39" t="n"/>
      <c r="G169" s="28" t="n"/>
      <c r="H169" s="39" t="n"/>
      <c r="I169" s="28" t="n"/>
      <c r="J169" s="40" t="n"/>
      <c r="K169" s="28" t="n"/>
      <c r="L169" s="28" t="n"/>
      <c r="M169" s="28" t="n"/>
      <c r="N169" s="28" t="n"/>
      <c r="O169" s="28" t="n"/>
      <c r="P169" s="28" t="n"/>
      <c r="Q169" s="28" t="n"/>
      <c r="R169" s="28" t="n"/>
      <c r="S169" s="28" t="n"/>
    </row>
    <row r="170">
      <c r="A170" s="125" t="n">
        <v>164</v>
      </c>
      <c r="B170" s="32" t="n"/>
      <c r="C170" s="32" t="n"/>
      <c r="D170" s="32" t="n"/>
      <c r="E170" s="32" t="n"/>
      <c r="F170" s="41" t="n"/>
      <c r="G170" s="32" t="n"/>
      <c r="H170" s="41" t="n"/>
      <c r="I170" s="32" t="n"/>
      <c r="J170" s="42" t="n"/>
      <c r="K170" s="32" t="n"/>
      <c r="L170" s="32" t="n"/>
      <c r="M170" s="32" t="n"/>
      <c r="N170" s="32" t="n"/>
      <c r="O170" s="32" t="n"/>
      <c r="P170" s="32" t="n"/>
      <c r="Q170" s="32" t="n"/>
      <c r="R170" s="32" t="n"/>
      <c r="S170" s="32" t="n"/>
    </row>
    <row r="171">
      <c r="A171" s="123" t="n">
        <v>165</v>
      </c>
      <c r="B171" s="28" t="n"/>
      <c r="C171" s="28" t="n"/>
      <c r="D171" s="28" t="n"/>
      <c r="E171" s="28" t="n"/>
      <c r="F171" s="39" t="n"/>
      <c r="G171" s="28" t="n"/>
      <c r="H171" s="39" t="n"/>
      <c r="I171" s="28" t="n"/>
      <c r="J171" s="40" t="n"/>
      <c r="K171" s="28" t="n"/>
      <c r="L171" s="28" t="n"/>
      <c r="M171" s="28" t="n"/>
      <c r="N171" s="28" t="n"/>
      <c r="O171" s="28" t="n"/>
      <c r="P171" s="28" t="n"/>
      <c r="Q171" s="28" t="n"/>
      <c r="R171" s="28" t="n"/>
      <c r="S171" s="28" t="n"/>
    </row>
    <row r="172">
      <c r="A172" s="125" t="n">
        <v>166</v>
      </c>
      <c r="B172" s="32" t="n"/>
      <c r="C172" s="32" t="n"/>
      <c r="D172" s="32" t="n"/>
      <c r="E172" s="32" t="n"/>
      <c r="F172" s="41" t="n"/>
      <c r="G172" s="32" t="n"/>
      <c r="H172" s="41" t="n"/>
      <c r="I172" s="32" t="n"/>
      <c r="J172" s="42" t="n"/>
      <c r="K172" s="32" t="n"/>
      <c r="L172" s="32" t="n"/>
      <c r="M172" s="32" t="n"/>
      <c r="N172" s="32" t="n"/>
      <c r="O172" s="32" t="n"/>
      <c r="P172" s="32" t="n"/>
      <c r="Q172" s="32" t="n"/>
      <c r="R172" s="32" t="n"/>
      <c r="S172" s="32" t="n"/>
    </row>
    <row r="173">
      <c r="A173" s="123" t="n">
        <v>167</v>
      </c>
      <c r="B173" s="28" t="n"/>
      <c r="C173" s="28" t="n"/>
      <c r="D173" s="28" t="n"/>
      <c r="E173" s="28" t="n"/>
      <c r="F173" s="39" t="n"/>
      <c r="G173" s="28" t="n"/>
      <c r="H173" s="39" t="n"/>
      <c r="I173" s="28" t="n"/>
      <c r="J173" s="40" t="n"/>
      <c r="K173" s="28" t="n"/>
      <c r="L173" s="28" t="n"/>
      <c r="M173" s="28" t="n"/>
      <c r="N173" s="28" t="n"/>
      <c r="O173" s="28" t="n"/>
      <c r="P173" s="28" t="n"/>
      <c r="Q173" s="28" t="n"/>
      <c r="R173" s="28" t="n"/>
      <c r="S173" s="28" t="n"/>
    </row>
    <row r="174">
      <c r="A174" s="125" t="n">
        <v>168</v>
      </c>
      <c r="B174" s="32" t="n"/>
      <c r="C174" s="32" t="n"/>
      <c r="D174" s="32" t="n"/>
      <c r="E174" s="32" t="n"/>
      <c r="F174" s="41" t="n"/>
      <c r="G174" s="32" t="n"/>
      <c r="H174" s="41" t="n"/>
      <c r="I174" s="32" t="n"/>
      <c r="J174" s="42" t="n"/>
      <c r="K174" s="32" t="n"/>
      <c r="L174" s="32" t="n"/>
      <c r="M174" s="32" t="n"/>
      <c r="N174" s="32" t="n"/>
      <c r="O174" s="32" t="n"/>
      <c r="P174" s="32" t="n"/>
      <c r="Q174" s="32" t="n"/>
      <c r="R174" s="32" t="n"/>
      <c r="S174" s="32" t="n"/>
    </row>
    <row r="175">
      <c r="A175" s="123" t="n">
        <v>169</v>
      </c>
      <c r="B175" s="28" t="n"/>
      <c r="C175" s="28" t="n"/>
      <c r="D175" s="28" t="n"/>
      <c r="E175" s="28" t="n"/>
      <c r="F175" s="39" t="n"/>
      <c r="G175" s="28" t="n"/>
      <c r="H175" s="39" t="n"/>
      <c r="I175" s="28" t="n"/>
      <c r="J175" s="40" t="n"/>
      <c r="K175" s="28" t="n"/>
      <c r="L175" s="28" t="n"/>
      <c r="M175" s="28" t="n"/>
      <c r="N175" s="28" t="n"/>
      <c r="O175" s="28" t="n"/>
      <c r="P175" s="28" t="n"/>
      <c r="Q175" s="28" t="n"/>
      <c r="R175" s="28" t="n"/>
      <c r="S175" s="28" t="n"/>
    </row>
    <row r="176">
      <c r="A176" s="125" t="n">
        <v>170</v>
      </c>
      <c r="B176" s="32" t="n"/>
      <c r="C176" s="32" t="n"/>
      <c r="D176" s="32" t="n"/>
      <c r="E176" s="32" t="n"/>
      <c r="F176" s="41" t="n"/>
      <c r="G176" s="32" t="n"/>
      <c r="H176" s="41" t="n"/>
      <c r="I176" s="32" t="n"/>
      <c r="J176" s="42" t="n"/>
      <c r="K176" s="32" t="n"/>
      <c r="L176" s="32" t="n"/>
      <c r="M176" s="32" t="n"/>
      <c r="N176" s="32" t="n"/>
      <c r="O176" s="32" t="n"/>
      <c r="P176" s="32" t="n"/>
      <c r="Q176" s="32" t="n"/>
      <c r="R176" s="32" t="n"/>
      <c r="S176" s="32" t="n"/>
    </row>
    <row r="177">
      <c r="A177" s="123" t="n">
        <v>171</v>
      </c>
      <c r="B177" s="28" t="n"/>
      <c r="C177" s="28" t="n"/>
      <c r="D177" s="28" t="n"/>
      <c r="E177" s="28" t="n"/>
      <c r="F177" s="39" t="n"/>
      <c r="G177" s="28" t="n"/>
      <c r="H177" s="39" t="n"/>
      <c r="I177" s="28" t="n"/>
      <c r="J177" s="40" t="n"/>
      <c r="K177" s="28" t="n"/>
      <c r="L177" s="28" t="n"/>
      <c r="M177" s="28" t="n"/>
      <c r="N177" s="28" t="n"/>
      <c r="O177" s="28" t="n"/>
      <c r="P177" s="28" t="n"/>
      <c r="Q177" s="28" t="n"/>
      <c r="R177" s="28" t="n"/>
      <c r="S177" s="28" t="n"/>
    </row>
    <row r="178">
      <c r="A178" s="125" t="n">
        <v>172</v>
      </c>
      <c r="B178" s="32" t="n"/>
      <c r="C178" s="32" t="n"/>
      <c r="D178" s="32" t="n"/>
      <c r="E178" s="32" t="n"/>
      <c r="F178" s="41" t="n"/>
      <c r="G178" s="32" t="n"/>
      <c r="H178" s="41" t="n"/>
      <c r="I178" s="32" t="n"/>
      <c r="J178" s="42" t="n"/>
      <c r="K178" s="32" t="n"/>
      <c r="L178" s="32" t="n"/>
      <c r="M178" s="32" t="n"/>
      <c r="N178" s="32" t="n"/>
      <c r="O178" s="32" t="n"/>
      <c r="P178" s="32" t="n"/>
      <c r="Q178" s="32" t="n"/>
      <c r="R178" s="32" t="n"/>
      <c r="S178" s="32" t="n"/>
    </row>
    <row r="179">
      <c r="A179" s="123" t="n">
        <v>173</v>
      </c>
      <c r="B179" s="28" t="n"/>
      <c r="C179" s="28" t="n"/>
      <c r="D179" s="28" t="n"/>
      <c r="E179" s="28" t="n"/>
      <c r="F179" s="39" t="n"/>
      <c r="G179" s="28" t="n"/>
      <c r="H179" s="39" t="n"/>
      <c r="I179" s="28" t="n"/>
      <c r="J179" s="40" t="n"/>
      <c r="K179" s="28" t="n"/>
      <c r="L179" s="28" t="n"/>
      <c r="M179" s="28" t="n"/>
      <c r="N179" s="28" t="n"/>
      <c r="O179" s="28" t="n"/>
      <c r="P179" s="28" t="n"/>
      <c r="Q179" s="28" t="n"/>
      <c r="R179" s="28" t="n"/>
      <c r="S179" s="28" t="n"/>
    </row>
    <row r="180">
      <c r="A180" s="125" t="n">
        <v>174</v>
      </c>
      <c r="B180" s="32" t="n"/>
      <c r="C180" s="32" t="n"/>
      <c r="D180" s="32" t="n"/>
      <c r="E180" s="32" t="n"/>
      <c r="F180" s="41" t="n"/>
      <c r="G180" s="32" t="n"/>
      <c r="H180" s="41" t="n"/>
      <c r="I180" s="32" t="n"/>
      <c r="J180" s="42" t="n"/>
      <c r="K180" s="32" t="n"/>
      <c r="L180" s="32" t="n"/>
      <c r="M180" s="32" t="n"/>
      <c r="N180" s="32" t="n"/>
      <c r="O180" s="32" t="n"/>
      <c r="P180" s="32" t="n"/>
      <c r="Q180" s="32" t="n"/>
      <c r="R180" s="32" t="n"/>
      <c r="S180" s="32" t="n"/>
    </row>
    <row r="181">
      <c r="A181" s="123" t="n">
        <v>175</v>
      </c>
      <c r="B181" s="28" t="n"/>
      <c r="C181" s="28" t="n"/>
      <c r="D181" s="28" t="n"/>
      <c r="E181" s="28" t="n"/>
      <c r="F181" s="39" t="n"/>
      <c r="G181" s="28" t="n"/>
      <c r="H181" s="39" t="n"/>
      <c r="I181" s="28" t="n"/>
      <c r="J181" s="40" t="n"/>
      <c r="K181" s="28" t="n"/>
      <c r="L181" s="28" t="n"/>
      <c r="M181" s="28" t="n"/>
      <c r="N181" s="28" t="n"/>
      <c r="O181" s="28" t="n"/>
      <c r="P181" s="28" t="n"/>
      <c r="Q181" s="28" t="n"/>
      <c r="R181" s="28" t="n"/>
      <c r="S181" s="28" t="n"/>
    </row>
    <row r="182">
      <c r="A182" s="125" t="n">
        <v>176</v>
      </c>
      <c r="B182" s="32" t="n"/>
      <c r="C182" s="32" t="n"/>
      <c r="D182" s="32" t="n"/>
      <c r="E182" s="32" t="n"/>
      <c r="F182" s="41" t="n"/>
      <c r="G182" s="32" t="n"/>
      <c r="H182" s="41" t="n"/>
      <c r="I182" s="32" t="n"/>
      <c r="J182" s="42" t="n"/>
      <c r="K182" s="32" t="n"/>
      <c r="L182" s="32" t="n"/>
      <c r="M182" s="32" t="n"/>
      <c r="N182" s="32" t="n"/>
      <c r="O182" s="32" t="n"/>
      <c r="P182" s="32" t="n"/>
      <c r="Q182" s="32" t="n"/>
      <c r="R182" s="32" t="n"/>
      <c r="S182" s="32" t="n"/>
    </row>
    <row r="183">
      <c r="A183" s="123" t="n">
        <v>177</v>
      </c>
      <c r="B183" s="28" t="n"/>
      <c r="C183" s="28" t="n"/>
      <c r="D183" s="28" t="n"/>
      <c r="E183" s="28" t="n"/>
      <c r="F183" s="39" t="n"/>
      <c r="G183" s="28" t="n"/>
      <c r="H183" s="39" t="n"/>
      <c r="I183" s="28" t="n"/>
      <c r="J183" s="40" t="n"/>
      <c r="K183" s="28" t="n"/>
      <c r="L183" s="28" t="n"/>
      <c r="M183" s="28" t="n"/>
      <c r="N183" s="28" t="n"/>
      <c r="O183" s="28" t="n"/>
      <c r="P183" s="28" t="n"/>
      <c r="Q183" s="28" t="n"/>
      <c r="R183" s="28" t="n"/>
      <c r="S183" s="28" t="n"/>
    </row>
    <row r="184">
      <c r="A184" s="125" t="n">
        <v>178</v>
      </c>
      <c r="B184" s="32" t="n"/>
      <c r="C184" s="32" t="n"/>
      <c r="D184" s="32" t="n"/>
      <c r="E184" s="32" t="n"/>
      <c r="F184" s="41" t="n"/>
      <c r="G184" s="32" t="n"/>
      <c r="H184" s="41" t="n"/>
      <c r="I184" s="32" t="n"/>
      <c r="J184" s="42" t="n"/>
      <c r="K184" s="32" t="n"/>
      <c r="L184" s="32" t="n"/>
      <c r="M184" s="32" t="n"/>
      <c r="N184" s="32" t="n"/>
      <c r="O184" s="32" t="n"/>
      <c r="P184" s="32" t="n"/>
      <c r="Q184" s="32" t="n"/>
      <c r="R184" s="32" t="n"/>
      <c r="S184" s="32" t="n"/>
    </row>
    <row r="185">
      <c r="A185" s="123" t="n">
        <v>179</v>
      </c>
      <c r="B185" s="28" t="n"/>
      <c r="C185" s="28" t="n"/>
      <c r="D185" s="28" t="n"/>
      <c r="E185" s="28" t="n"/>
      <c r="F185" s="39" t="n"/>
      <c r="G185" s="28" t="n"/>
      <c r="H185" s="39" t="n"/>
      <c r="I185" s="28" t="n"/>
      <c r="J185" s="40" t="n"/>
      <c r="K185" s="28" t="n"/>
      <c r="L185" s="28" t="n"/>
      <c r="M185" s="28" t="n"/>
      <c r="N185" s="28" t="n"/>
      <c r="O185" s="28" t="n"/>
      <c r="P185" s="28" t="n"/>
      <c r="Q185" s="28" t="n"/>
      <c r="R185" s="28" t="n"/>
      <c r="S185" s="28" t="n"/>
    </row>
    <row r="186">
      <c r="A186" s="125" t="n">
        <v>180</v>
      </c>
      <c r="B186" s="32" t="n"/>
      <c r="C186" s="32" t="n"/>
      <c r="D186" s="32" t="n"/>
      <c r="E186" s="32" t="n"/>
      <c r="F186" s="41" t="n"/>
      <c r="G186" s="32" t="n"/>
      <c r="H186" s="41" t="n"/>
      <c r="I186" s="32" t="n"/>
      <c r="J186" s="42" t="n"/>
      <c r="K186" s="32" t="n"/>
      <c r="L186" s="32" t="n"/>
      <c r="M186" s="32" t="n"/>
      <c r="N186" s="32" t="n"/>
      <c r="O186" s="32" t="n"/>
      <c r="P186" s="32" t="n"/>
      <c r="Q186" s="32" t="n"/>
      <c r="R186" s="32" t="n"/>
      <c r="S186" s="32" t="n"/>
    </row>
    <row r="187">
      <c r="A187" s="123" t="n">
        <v>181</v>
      </c>
      <c r="B187" s="28" t="n"/>
      <c r="C187" s="28" t="n"/>
      <c r="D187" s="28" t="n"/>
      <c r="E187" s="28" t="n"/>
      <c r="F187" s="39" t="n"/>
      <c r="G187" s="28" t="n"/>
      <c r="H187" s="39" t="n"/>
      <c r="I187" s="28" t="n"/>
      <c r="J187" s="40" t="n"/>
      <c r="K187" s="28" t="n"/>
      <c r="L187" s="28" t="n"/>
      <c r="M187" s="28" t="n"/>
      <c r="N187" s="28" t="n"/>
      <c r="O187" s="28" t="n"/>
      <c r="P187" s="28" t="n"/>
      <c r="Q187" s="28" t="n"/>
      <c r="R187" s="28" t="n"/>
      <c r="S187" s="28" t="n"/>
    </row>
    <row r="188">
      <c r="A188" s="125" t="n">
        <v>182</v>
      </c>
      <c r="B188" s="32" t="n"/>
      <c r="C188" s="32" t="n"/>
      <c r="D188" s="32" t="n"/>
      <c r="E188" s="32" t="n"/>
      <c r="F188" s="41" t="n"/>
      <c r="G188" s="32" t="n"/>
      <c r="H188" s="41" t="n"/>
      <c r="I188" s="32" t="n"/>
      <c r="J188" s="42" t="n"/>
      <c r="K188" s="32" t="n"/>
      <c r="L188" s="32" t="n"/>
      <c r="M188" s="32" t="n"/>
      <c r="N188" s="32" t="n"/>
      <c r="O188" s="32" t="n"/>
      <c r="P188" s="32" t="n"/>
      <c r="Q188" s="32" t="n"/>
      <c r="R188" s="32" t="n"/>
      <c r="S188" s="32" t="n"/>
    </row>
    <row r="189">
      <c r="A189" s="123" t="n">
        <v>183</v>
      </c>
      <c r="B189" s="28" t="n"/>
      <c r="C189" s="28" t="n"/>
      <c r="D189" s="28" t="n"/>
      <c r="E189" s="28" t="n"/>
      <c r="F189" s="39" t="n"/>
      <c r="G189" s="28" t="n"/>
      <c r="H189" s="39" t="n"/>
      <c r="I189" s="28" t="n"/>
      <c r="J189" s="40" t="n"/>
      <c r="K189" s="28" t="n"/>
      <c r="L189" s="28" t="n"/>
      <c r="M189" s="28" t="n"/>
      <c r="N189" s="28" t="n"/>
      <c r="O189" s="28" t="n"/>
      <c r="P189" s="28" t="n"/>
      <c r="Q189" s="28" t="n"/>
      <c r="R189" s="28" t="n"/>
      <c r="S189" s="28" t="n"/>
    </row>
    <row r="190">
      <c r="A190" s="125" t="n">
        <v>184</v>
      </c>
      <c r="B190" s="32" t="n"/>
      <c r="C190" s="32" t="n"/>
      <c r="D190" s="32" t="n"/>
      <c r="E190" s="32" t="n"/>
      <c r="F190" s="41" t="n"/>
      <c r="G190" s="32" t="n"/>
      <c r="H190" s="41" t="n"/>
      <c r="I190" s="32" t="n"/>
      <c r="J190" s="42" t="n"/>
      <c r="K190" s="32" t="n"/>
      <c r="L190" s="32" t="n"/>
      <c r="M190" s="32" t="n"/>
      <c r="N190" s="32" t="n"/>
      <c r="O190" s="32" t="n"/>
      <c r="P190" s="32" t="n"/>
      <c r="Q190" s="32" t="n"/>
      <c r="R190" s="32" t="n"/>
      <c r="S190" s="32" t="n"/>
    </row>
    <row r="191">
      <c r="A191" s="123" t="n">
        <v>185</v>
      </c>
      <c r="B191" s="28" t="n"/>
      <c r="C191" s="28" t="n"/>
      <c r="D191" s="28" t="n"/>
      <c r="E191" s="28" t="n"/>
      <c r="F191" s="39" t="n"/>
      <c r="G191" s="28" t="n"/>
      <c r="H191" s="39" t="n"/>
      <c r="I191" s="28" t="n"/>
      <c r="J191" s="40" t="n"/>
      <c r="K191" s="28" t="n"/>
      <c r="L191" s="28" t="n"/>
      <c r="M191" s="28" t="n"/>
      <c r="N191" s="28" t="n"/>
      <c r="O191" s="28" t="n"/>
      <c r="P191" s="28" t="n"/>
      <c r="Q191" s="28" t="n"/>
      <c r="R191" s="28" t="n"/>
      <c r="S191" s="28" t="n"/>
    </row>
    <row r="192">
      <c r="A192" s="125" t="n">
        <v>186</v>
      </c>
      <c r="B192" s="32" t="n"/>
      <c r="C192" s="32" t="n"/>
      <c r="D192" s="32" t="n"/>
      <c r="E192" s="32" t="n"/>
      <c r="F192" s="41" t="n"/>
      <c r="G192" s="32" t="n"/>
      <c r="H192" s="41" t="n"/>
      <c r="I192" s="32" t="n"/>
      <c r="J192" s="42" t="n"/>
      <c r="K192" s="32" t="n"/>
      <c r="L192" s="32" t="n"/>
      <c r="M192" s="32" t="n"/>
      <c r="N192" s="32" t="n"/>
      <c r="O192" s="32" t="n"/>
      <c r="P192" s="32" t="n"/>
      <c r="Q192" s="32" t="n"/>
      <c r="R192" s="32" t="n"/>
      <c r="S192" s="32" t="n"/>
    </row>
    <row r="193">
      <c r="A193" s="123" t="n">
        <v>187</v>
      </c>
      <c r="B193" s="28" t="n"/>
      <c r="C193" s="28" t="n"/>
      <c r="D193" s="28" t="n"/>
      <c r="E193" s="28" t="n"/>
      <c r="F193" s="39" t="n"/>
      <c r="G193" s="28" t="n"/>
      <c r="H193" s="39" t="n"/>
      <c r="I193" s="28" t="n"/>
      <c r="J193" s="40" t="n"/>
      <c r="K193" s="28" t="n"/>
      <c r="L193" s="28" t="n"/>
      <c r="M193" s="28" t="n"/>
      <c r="N193" s="28" t="n"/>
      <c r="O193" s="28" t="n"/>
      <c r="P193" s="28" t="n"/>
      <c r="Q193" s="28" t="n"/>
      <c r="R193" s="28" t="n"/>
      <c r="S193" s="28" t="n"/>
    </row>
    <row r="194">
      <c r="A194" s="125" t="n">
        <v>188</v>
      </c>
      <c r="B194" s="32" t="n"/>
      <c r="C194" s="32" t="n"/>
      <c r="D194" s="32" t="n"/>
      <c r="E194" s="32" t="n"/>
      <c r="F194" s="41" t="n"/>
      <c r="G194" s="32" t="n"/>
      <c r="H194" s="41" t="n"/>
      <c r="I194" s="32" t="n"/>
      <c r="J194" s="42" t="n"/>
      <c r="K194" s="32" t="n"/>
      <c r="L194" s="32" t="n"/>
      <c r="M194" s="32" t="n"/>
      <c r="N194" s="32" t="n"/>
      <c r="O194" s="32" t="n"/>
      <c r="P194" s="32" t="n"/>
      <c r="Q194" s="32" t="n"/>
      <c r="R194" s="32" t="n"/>
      <c r="S194" s="32" t="n"/>
    </row>
    <row r="195">
      <c r="A195" s="123" t="n">
        <v>189</v>
      </c>
      <c r="B195" s="28" t="n"/>
      <c r="C195" s="28" t="n"/>
      <c r="D195" s="28" t="n"/>
      <c r="E195" s="28" t="n"/>
      <c r="F195" s="39" t="n"/>
      <c r="G195" s="28" t="n"/>
      <c r="H195" s="39" t="n"/>
      <c r="I195" s="28" t="n"/>
      <c r="J195" s="40" t="n"/>
      <c r="K195" s="28" t="n"/>
      <c r="L195" s="28" t="n"/>
      <c r="M195" s="28" t="n"/>
      <c r="N195" s="28" t="n"/>
      <c r="O195" s="28" t="n"/>
      <c r="P195" s="28" t="n"/>
      <c r="Q195" s="28" t="n"/>
      <c r="R195" s="28" t="n"/>
      <c r="S195" s="28" t="n"/>
    </row>
    <row r="196">
      <c r="A196" s="125" t="n">
        <v>190</v>
      </c>
      <c r="B196" s="32" t="n"/>
      <c r="C196" s="32" t="n"/>
      <c r="D196" s="32" t="n"/>
      <c r="E196" s="32" t="n"/>
      <c r="F196" s="41" t="n"/>
      <c r="G196" s="32" t="n"/>
      <c r="H196" s="41" t="n"/>
      <c r="I196" s="32" t="n"/>
      <c r="J196" s="42" t="n"/>
      <c r="K196" s="32" t="n"/>
      <c r="L196" s="32" t="n"/>
      <c r="M196" s="32" t="n"/>
      <c r="N196" s="32" t="n"/>
      <c r="O196" s="32" t="n"/>
      <c r="P196" s="32" t="n"/>
      <c r="Q196" s="32" t="n"/>
      <c r="R196" s="32" t="n"/>
      <c r="S196" s="32" t="n"/>
    </row>
    <row r="197">
      <c r="A197" s="123" t="n">
        <v>191</v>
      </c>
      <c r="B197" s="28" t="n"/>
      <c r="C197" s="28" t="n"/>
      <c r="D197" s="28" t="n"/>
      <c r="E197" s="28" t="n"/>
      <c r="F197" s="39" t="n"/>
      <c r="G197" s="28" t="n"/>
      <c r="H197" s="39" t="n"/>
      <c r="I197" s="28" t="n"/>
      <c r="J197" s="40" t="n"/>
      <c r="K197" s="28" t="n"/>
      <c r="L197" s="28" t="n"/>
      <c r="M197" s="28" t="n"/>
      <c r="N197" s="28" t="n"/>
      <c r="O197" s="28" t="n"/>
      <c r="P197" s="28" t="n"/>
      <c r="Q197" s="28" t="n"/>
      <c r="R197" s="28" t="n"/>
      <c r="S197" s="28" t="n"/>
    </row>
    <row r="198">
      <c r="A198" s="125" t="n">
        <v>192</v>
      </c>
      <c r="B198" s="32" t="n"/>
      <c r="C198" s="32" t="n"/>
      <c r="D198" s="32" t="n"/>
      <c r="E198" s="32" t="n"/>
      <c r="F198" s="41" t="n"/>
      <c r="G198" s="32" t="n"/>
      <c r="H198" s="41" t="n"/>
      <c r="I198" s="32" t="n"/>
      <c r="J198" s="42" t="n"/>
      <c r="K198" s="32" t="n"/>
      <c r="L198" s="32" t="n"/>
      <c r="M198" s="32" t="n"/>
      <c r="N198" s="32" t="n"/>
      <c r="O198" s="32" t="n"/>
      <c r="P198" s="32" t="n"/>
      <c r="Q198" s="32" t="n"/>
      <c r="R198" s="32" t="n"/>
      <c r="S198" s="32" t="n"/>
    </row>
    <row r="199">
      <c r="A199" s="123" t="n">
        <v>193</v>
      </c>
      <c r="B199" s="28" t="n"/>
      <c r="C199" s="28" t="n"/>
      <c r="D199" s="28" t="n"/>
      <c r="E199" s="28" t="n"/>
      <c r="F199" s="39" t="n"/>
      <c r="G199" s="28" t="n"/>
      <c r="H199" s="39" t="n"/>
      <c r="I199" s="28" t="n"/>
      <c r="J199" s="40" t="n"/>
      <c r="K199" s="28" t="n"/>
      <c r="L199" s="28" t="n"/>
      <c r="M199" s="28" t="n"/>
      <c r="N199" s="28" t="n"/>
      <c r="O199" s="28" t="n"/>
      <c r="P199" s="28" t="n"/>
      <c r="Q199" s="28" t="n"/>
      <c r="R199" s="28" t="n"/>
      <c r="S199" s="28" t="n"/>
    </row>
    <row r="200">
      <c r="A200" s="125" t="n">
        <v>194</v>
      </c>
      <c r="B200" s="32" t="n"/>
      <c r="C200" s="32" t="n"/>
      <c r="D200" s="32" t="n"/>
      <c r="E200" s="32" t="n"/>
      <c r="F200" s="41" t="n"/>
      <c r="G200" s="32" t="n"/>
      <c r="H200" s="41" t="n"/>
      <c r="I200" s="32" t="n"/>
      <c r="J200" s="42" t="n"/>
      <c r="K200" s="32" t="n"/>
      <c r="L200" s="32" t="n"/>
      <c r="M200" s="32" t="n"/>
      <c r="N200" s="32" t="n"/>
      <c r="O200" s="32" t="n"/>
      <c r="P200" s="32" t="n"/>
      <c r="Q200" s="32" t="n"/>
      <c r="R200" s="32" t="n"/>
      <c r="S200" s="32" t="n"/>
    </row>
    <row r="201">
      <c r="A201" s="123" t="n">
        <v>195</v>
      </c>
      <c r="B201" s="28" t="n"/>
      <c r="C201" s="28" t="n"/>
      <c r="D201" s="28" t="n"/>
      <c r="E201" s="28" t="n"/>
      <c r="F201" s="39" t="n"/>
      <c r="G201" s="28" t="n"/>
      <c r="H201" s="39" t="n"/>
      <c r="I201" s="28" t="n"/>
      <c r="J201" s="40" t="n"/>
      <c r="K201" s="28" t="n"/>
      <c r="L201" s="28" t="n"/>
      <c r="M201" s="28" t="n"/>
      <c r="N201" s="28" t="n"/>
      <c r="O201" s="28" t="n"/>
      <c r="P201" s="28" t="n"/>
      <c r="Q201" s="28" t="n"/>
      <c r="R201" s="28" t="n"/>
      <c r="S201" s="28" t="n"/>
    </row>
    <row r="202">
      <c r="A202" s="125" t="n">
        <v>196</v>
      </c>
      <c r="B202" s="32" t="n"/>
      <c r="C202" s="32" t="n"/>
      <c r="D202" s="32" t="n"/>
      <c r="E202" s="32" t="n"/>
      <c r="F202" s="41" t="n"/>
      <c r="G202" s="32" t="n"/>
      <c r="H202" s="41" t="n"/>
      <c r="I202" s="32" t="n"/>
      <c r="J202" s="42" t="n"/>
      <c r="K202" s="32" t="n"/>
      <c r="L202" s="32" t="n"/>
      <c r="M202" s="32" t="n"/>
      <c r="N202" s="32" t="n"/>
      <c r="O202" s="32" t="n"/>
      <c r="P202" s="32" t="n"/>
      <c r="Q202" s="32" t="n"/>
      <c r="R202" s="32" t="n"/>
      <c r="S202" s="32" t="n"/>
    </row>
    <row r="203">
      <c r="A203" s="123" t="n">
        <v>197</v>
      </c>
      <c r="B203" s="28" t="n"/>
      <c r="C203" s="28" t="n"/>
      <c r="D203" s="28" t="n"/>
      <c r="E203" s="28" t="n"/>
      <c r="F203" s="39" t="n"/>
      <c r="G203" s="28" t="n"/>
      <c r="H203" s="39" t="n"/>
      <c r="I203" s="28" t="n"/>
      <c r="J203" s="40" t="n"/>
      <c r="K203" s="28" t="n"/>
      <c r="L203" s="28" t="n"/>
      <c r="M203" s="28" t="n"/>
      <c r="N203" s="28" t="n"/>
      <c r="O203" s="28" t="n"/>
      <c r="P203" s="28" t="n"/>
      <c r="Q203" s="28" t="n"/>
      <c r="R203" s="28" t="n"/>
      <c r="S203" s="28" t="n"/>
    </row>
    <row r="204">
      <c r="A204" s="125" t="n">
        <v>198</v>
      </c>
      <c r="B204" s="32" t="n"/>
      <c r="C204" s="32" t="n"/>
      <c r="D204" s="32" t="n"/>
      <c r="E204" s="32" t="n"/>
      <c r="F204" s="41" t="n"/>
      <c r="G204" s="32" t="n"/>
      <c r="H204" s="41" t="n"/>
      <c r="I204" s="32" t="n"/>
      <c r="J204" s="42" t="n"/>
      <c r="K204" s="32" t="n"/>
      <c r="L204" s="32" t="n"/>
      <c r="M204" s="32" t="n"/>
      <c r="N204" s="32" t="n"/>
      <c r="O204" s="32" t="n"/>
      <c r="P204" s="32" t="n"/>
      <c r="Q204" s="32" t="n"/>
      <c r="R204" s="32" t="n"/>
      <c r="S204" s="32" t="n"/>
    </row>
    <row r="205">
      <c r="A205" s="123" t="n">
        <v>199</v>
      </c>
      <c r="B205" s="28" t="n"/>
      <c r="C205" s="28" t="n"/>
      <c r="D205" s="28" t="n"/>
      <c r="E205" s="28" t="n"/>
      <c r="F205" s="39" t="n"/>
      <c r="G205" s="28" t="n"/>
      <c r="H205" s="39" t="n"/>
      <c r="I205" s="28" t="n"/>
      <c r="J205" s="40" t="n"/>
      <c r="K205" s="28" t="n"/>
      <c r="L205" s="28" t="n"/>
      <c r="M205" s="28" t="n"/>
      <c r="N205" s="28" t="n"/>
      <c r="O205" s="28" t="n"/>
      <c r="P205" s="28" t="n"/>
      <c r="Q205" s="28" t="n"/>
      <c r="R205" s="28" t="n"/>
      <c r="S205" s="28" t="n"/>
    </row>
    <row r="206">
      <c r="A206" s="125" t="n">
        <v>200</v>
      </c>
      <c r="B206" s="32" t="n"/>
      <c r="C206" s="32" t="n"/>
      <c r="D206" s="32" t="n"/>
      <c r="E206" s="32" t="n"/>
      <c r="F206" s="41" t="n"/>
      <c r="G206" s="32" t="n"/>
      <c r="H206" s="41" t="n"/>
      <c r="I206" s="32" t="n"/>
      <c r="J206" s="42" t="n"/>
      <c r="K206" s="32" t="n"/>
      <c r="L206" s="32" t="n"/>
      <c r="M206" s="32" t="n"/>
      <c r="N206" s="32" t="n"/>
      <c r="O206" s="32" t="n"/>
      <c r="P206" s="32" t="n"/>
      <c r="Q206" s="32" t="n"/>
      <c r="R206" s="32" t="n"/>
      <c r="S206" s="32" t="n"/>
    </row>
    <row r="207">
      <c r="A207" s="123" t="n">
        <v>201</v>
      </c>
      <c r="B207" s="28" t="n"/>
      <c r="C207" s="28" t="n"/>
      <c r="D207" s="28" t="n"/>
      <c r="E207" s="28" t="n"/>
      <c r="F207" s="39" t="n"/>
      <c r="G207" s="28" t="n"/>
      <c r="H207" s="39" t="n"/>
      <c r="I207" s="28" t="n"/>
      <c r="J207" s="40" t="n"/>
      <c r="K207" s="28" t="n"/>
      <c r="L207" s="28" t="n"/>
      <c r="M207" s="28" t="n"/>
      <c r="N207" s="28" t="n"/>
      <c r="O207" s="28" t="n"/>
      <c r="P207" s="28" t="n"/>
      <c r="Q207" s="28" t="n"/>
      <c r="R207" s="28" t="n"/>
      <c r="S207" s="28" t="n"/>
    </row>
    <row r="208">
      <c r="A208" s="125" t="n">
        <v>202</v>
      </c>
      <c r="B208" s="32" t="n"/>
      <c r="C208" s="32" t="n"/>
      <c r="D208" s="32" t="n"/>
      <c r="E208" s="32" t="n"/>
      <c r="F208" s="41" t="n"/>
      <c r="G208" s="32" t="n"/>
      <c r="H208" s="41" t="n"/>
      <c r="I208" s="32" t="n"/>
      <c r="J208" s="42" t="n"/>
      <c r="K208" s="32" t="n"/>
      <c r="L208" s="32" t="n"/>
      <c r="M208" s="32" t="n"/>
      <c r="N208" s="32" t="n"/>
      <c r="O208" s="32" t="n"/>
      <c r="P208" s="32" t="n"/>
      <c r="Q208" s="32" t="n"/>
      <c r="R208" s="32" t="n"/>
      <c r="S208" s="32" t="n"/>
    </row>
    <row r="209">
      <c r="A209" s="123" t="n">
        <v>203</v>
      </c>
      <c r="B209" s="28" t="n"/>
      <c r="C209" s="28" t="n"/>
      <c r="D209" s="28" t="n"/>
      <c r="E209" s="28" t="n"/>
      <c r="F209" s="39" t="n"/>
      <c r="G209" s="28" t="n"/>
      <c r="H209" s="39" t="n"/>
      <c r="I209" s="28" t="n"/>
      <c r="J209" s="40" t="n"/>
      <c r="K209" s="28" t="n"/>
      <c r="L209" s="28" t="n"/>
      <c r="M209" s="28" t="n"/>
      <c r="N209" s="28" t="n"/>
      <c r="O209" s="28" t="n"/>
      <c r="P209" s="28" t="n"/>
      <c r="Q209" s="28" t="n"/>
      <c r="R209" s="28" t="n"/>
      <c r="S209" s="28" t="n"/>
    </row>
    <row r="210">
      <c r="A210" s="125" t="n">
        <v>204</v>
      </c>
      <c r="B210" s="32" t="n"/>
      <c r="C210" s="32" t="n"/>
      <c r="D210" s="32" t="n"/>
      <c r="E210" s="32" t="n"/>
      <c r="F210" s="41" t="n"/>
      <c r="G210" s="32" t="n"/>
      <c r="H210" s="41" t="n"/>
      <c r="I210" s="32" t="n"/>
      <c r="J210" s="42" t="n"/>
      <c r="K210" s="32" t="n"/>
      <c r="L210" s="32" t="n"/>
      <c r="M210" s="32" t="n"/>
      <c r="N210" s="32" t="n"/>
      <c r="O210" s="32" t="n"/>
      <c r="P210" s="32" t="n"/>
      <c r="Q210" s="32" t="n"/>
      <c r="R210" s="32" t="n"/>
      <c r="S210" s="32" t="n"/>
    </row>
    <row r="211">
      <c r="A211" s="123" t="n">
        <v>205</v>
      </c>
      <c r="B211" s="28" t="n"/>
      <c r="C211" s="28" t="n"/>
      <c r="D211" s="28" t="n"/>
      <c r="E211" s="28" t="n"/>
      <c r="F211" s="39" t="n"/>
      <c r="G211" s="28" t="n"/>
      <c r="H211" s="39" t="n"/>
      <c r="I211" s="28" t="n"/>
      <c r="J211" s="40" t="n"/>
      <c r="K211" s="28" t="n"/>
      <c r="L211" s="28" t="n"/>
      <c r="M211" s="28" t="n"/>
      <c r="N211" s="28" t="n"/>
      <c r="O211" s="28" t="n"/>
      <c r="P211" s="28" t="n"/>
      <c r="Q211" s="28" t="n"/>
      <c r="R211" s="28" t="n"/>
      <c r="S211" s="28" t="n"/>
    </row>
    <row r="212">
      <c r="A212" s="125" t="n">
        <v>206</v>
      </c>
      <c r="B212" s="32" t="n"/>
      <c r="C212" s="32" t="n"/>
      <c r="D212" s="32" t="n"/>
      <c r="E212" s="32" t="n"/>
      <c r="F212" s="41" t="n"/>
      <c r="G212" s="32" t="n"/>
      <c r="H212" s="41" t="n"/>
      <c r="I212" s="32" t="n"/>
      <c r="J212" s="42" t="n"/>
      <c r="K212" s="32" t="n"/>
      <c r="L212" s="32" t="n"/>
      <c r="M212" s="32" t="n"/>
      <c r="N212" s="32" t="n"/>
      <c r="O212" s="32" t="n"/>
      <c r="P212" s="32" t="n"/>
      <c r="Q212" s="32" t="n"/>
      <c r="R212" s="32" t="n"/>
      <c r="S212" s="32" t="n"/>
    </row>
    <row r="213">
      <c r="A213" s="123" t="n">
        <v>207</v>
      </c>
      <c r="B213" s="28" t="n"/>
      <c r="C213" s="28" t="n"/>
      <c r="D213" s="28" t="n"/>
      <c r="E213" s="28" t="n"/>
      <c r="F213" s="39" t="n"/>
      <c r="G213" s="28" t="n"/>
      <c r="H213" s="39" t="n"/>
      <c r="I213" s="28" t="n"/>
      <c r="J213" s="40" t="n"/>
      <c r="K213" s="28" t="n"/>
      <c r="L213" s="28" t="n"/>
      <c r="M213" s="28" t="n"/>
      <c r="N213" s="28" t="n"/>
      <c r="O213" s="28" t="n"/>
      <c r="P213" s="28" t="n"/>
      <c r="Q213" s="28" t="n"/>
      <c r="R213" s="28" t="n"/>
      <c r="S213" s="28" t="n"/>
    </row>
    <row r="214">
      <c r="A214" s="125" t="n">
        <v>208</v>
      </c>
      <c r="B214" s="32" t="n"/>
      <c r="C214" s="32" t="n"/>
      <c r="D214" s="32" t="n"/>
      <c r="E214" s="32" t="n"/>
      <c r="F214" s="41" t="n"/>
      <c r="G214" s="32" t="n"/>
      <c r="H214" s="41" t="n"/>
      <c r="I214" s="32" t="n"/>
      <c r="J214" s="42" t="n"/>
      <c r="K214" s="32" t="n"/>
      <c r="L214" s="32" t="n"/>
      <c r="M214" s="32" t="n"/>
      <c r="N214" s="32" t="n"/>
      <c r="O214" s="32" t="n"/>
      <c r="P214" s="32" t="n"/>
      <c r="Q214" s="32" t="n"/>
      <c r="R214" s="32" t="n"/>
      <c r="S214" s="32" t="n"/>
    </row>
    <row r="215">
      <c r="A215" s="123" t="n">
        <v>209</v>
      </c>
      <c r="B215" s="28" t="n"/>
      <c r="C215" s="28" t="n"/>
      <c r="D215" s="28" t="n"/>
      <c r="E215" s="28" t="n"/>
      <c r="F215" s="39" t="n"/>
      <c r="G215" s="28" t="n"/>
      <c r="H215" s="39" t="n"/>
      <c r="I215" s="28" t="n"/>
      <c r="J215" s="40" t="n"/>
      <c r="K215" s="28" t="n"/>
      <c r="L215" s="28" t="n"/>
      <c r="M215" s="28" t="n"/>
      <c r="N215" s="28" t="n"/>
      <c r="O215" s="28" t="n"/>
      <c r="P215" s="28" t="n"/>
      <c r="Q215" s="28" t="n"/>
      <c r="R215" s="28" t="n"/>
      <c r="S215" s="28" t="n"/>
    </row>
    <row r="216">
      <c r="A216" s="125" t="n">
        <v>210</v>
      </c>
      <c r="B216" s="32" t="n"/>
      <c r="C216" s="32" t="n"/>
      <c r="D216" s="32" t="n"/>
      <c r="E216" s="32" t="n"/>
      <c r="F216" s="41" t="n"/>
      <c r="G216" s="32" t="n"/>
      <c r="H216" s="41" t="n"/>
      <c r="I216" s="32" t="n"/>
      <c r="J216" s="42" t="n"/>
      <c r="K216" s="32" t="n"/>
      <c r="L216" s="32" t="n"/>
      <c r="M216" s="32" t="n"/>
      <c r="N216" s="32" t="n"/>
      <c r="O216" s="32" t="n"/>
      <c r="P216" s="32" t="n"/>
      <c r="Q216" s="32" t="n"/>
      <c r="R216" s="32" t="n"/>
      <c r="S216" s="32" t="n"/>
    </row>
    <row r="217">
      <c r="A217" s="123" t="n">
        <v>211</v>
      </c>
      <c r="B217" s="28" t="n"/>
      <c r="C217" s="28" t="n"/>
      <c r="D217" s="28" t="n"/>
      <c r="E217" s="28" t="n"/>
      <c r="F217" s="39" t="n"/>
      <c r="G217" s="28" t="n"/>
      <c r="H217" s="39" t="n"/>
      <c r="I217" s="28" t="n"/>
      <c r="J217" s="40" t="n"/>
      <c r="K217" s="28" t="n"/>
      <c r="L217" s="28" t="n"/>
      <c r="M217" s="28" t="n"/>
      <c r="N217" s="28" t="n"/>
      <c r="O217" s="28" t="n"/>
      <c r="P217" s="28" t="n"/>
      <c r="Q217" s="28" t="n"/>
      <c r="R217" s="28" t="n"/>
      <c r="S217" s="28" t="n"/>
    </row>
    <row r="218">
      <c r="A218" s="125" t="n">
        <v>212</v>
      </c>
      <c r="B218" s="32" t="n"/>
      <c r="C218" s="32" t="n"/>
      <c r="D218" s="32" t="n"/>
      <c r="E218" s="32" t="n"/>
      <c r="F218" s="41" t="n"/>
      <c r="G218" s="32" t="n"/>
      <c r="H218" s="41" t="n"/>
      <c r="I218" s="32" t="n"/>
      <c r="J218" s="42" t="n"/>
      <c r="K218" s="32" t="n"/>
      <c r="L218" s="32" t="n"/>
      <c r="M218" s="32" t="n"/>
      <c r="N218" s="32" t="n"/>
      <c r="O218" s="32" t="n"/>
      <c r="P218" s="32" t="n"/>
      <c r="Q218" s="32" t="n"/>
      <c r="R218" s="32" t="n"/>
      <c r="S218" s="32" t="n"/>
    </row>
    <row r="219">
      <c r="A219" s="123" t="n">
        <v>213</v>
      </c>
      <c r="B219" s="28" t="n"/>
      <c r="C219" s="28" t="n"/>
      <c r="D219" s="28" t="n"/>
      <c r="E219" s="28" t="n"/>
      <c r="F219" s="39" t="n"/>
      <c r="G219" s="28" t="n"/>
      <c r="H219" s="39" t="n"/>
      <c r="I219" s="28" t="n"/>
      <c r="J219" s="40" t="n"/>
      <c r="K219" s="28" t="n"/>
      <c r="L219" s="28" t="n"/>
      <c r="M219" s="28" t="n"/>
      <c r="N219" s="28" t="n"/>
      <c r="O219" s="28" t="n"/>
      <c r="P219" s="28" t="n"/>
      <c r="Q219" s="28" t="n"/>
      <c r="R219" s="28" t="n"/>
      <c r="S219" s="28" t="n"/>
    </row>
    <row r="220">
      <c r="A220" s="125" t="n">
        <v>214</v>
      </c>
      <c r="B220" s="32" t="n"/>
      <c r="C220" s="32" t="n"/>
      <c r="D220" s="32" t="n"/>
      <c r="E220" s="32" t="n"/>
      <c r="F220" s="41" t="n"/>
      <c r="G220" s="32" t="n"/>
      <c r="H220" s="41" t="n"/>
      <c r="I220" s="32" t="n"/>
      <c r="J220" s="42" t="n"/>
      <c r="K220" s="32" t="n"/>
      <c r="L220" s="32" t="n"/>
      <c r="M220" s="32" t="n"/>
      <c r="N220" s="32" t="n"/>
      <c r="O220" s="32" t="n"/>
      <c r="P220" s="32" t="n"/>
      <c r="Q220" s="32" t="n"/>
      <c r="R220" s="32" t="n"/>
      <c r="S220" s="32" t="n"/>
    </row>
    <row r="221">
      <c r="A221" s="123" t="n">
        <v>215</v>
      </c>
      <c r="B221" s="28" t="n"/>
      <c r="C221" s="28" t="n"/>
      <c r="D221" s="28" t="n"/>
      <c r="E221" s="28" t="n"/>
      <c r="F221" s="39" t="n"/>
      <c r="G221" s="28" t="n"/>
      <c r="H221" s="39" t="n"/>
      <c r="I221" s="28" t="n"/>
      <c r="J221" s="40" t="n"/>
      <c r="K221" s="28" t="n"/>
      <c r="L221" s="28" t="n"/>
      <c r="M221" s="28" t="n"/>
      <c r="N221" s="28" t="n"/>
      <c r="O221" s="28" t="n"/>
      <c r="P221" s="28" t="n"/>
      <c r="Q221" s="28" t="n"/>
      <c r="R221" s="28" t="n"/>
      <c r="S221" s="28" t="n"/>
    </row>
    <row r="222">
      <c r="A222" s="125" t="n">
        <v>216</v>
      </c>
      <c r="B222" s="32" t="n"/>
      <c r="C222" s="32" t="n"/>
      <c r="D222" s="32" t="n"/>
      <c r="E222" s="32" t="n"/>
      <c r="F222" s="41" t="n"/>
      <c r="G222" s="32" t="n"/>
      <c r="H222" s="41" t="n"/>
      <c r="I222" s="32" t="n"/>
      <c r="J222" s="42" t="n"/>
      <c r="K222" s="32" t="n"/>
      <c r="L222" s="32" t="n"/>
      <c r="M222" s="32" t="n"/>
      <c r="N222" s="32" t="n"/>
      <c r="O222" s="32" t="n"/>
      <c r="P222" s="32" t="n"/>
      <c r="Q222" s="32" t="n"/>
      <c r="R222" s="32" t="n"/>
      <c r="S222" s="32" t="n"/>
    </row>
    <row r="223">
      <c r="A223" s="123" t="n">
        <v>217</v>
      </c>
      <c r="B223" s="28" t="n"/>
      <c r="C223" s="28" t="n"/>
      <c r="D223" s="28" t="n"/>
      <c r="E223" s="28" t="n"/>
      <c r="F223" s="39" t="n"/>
      <c r="G223" s="28" t="n"/>
      <c r="H223" s="39" t="n"/>
      <c r="I223" s="28" t="n"/>
      <c r="J223" s="40" t="n"/>
      <c r="K223" s="28" t="n"/>
      <c r="L223" s="28" t="n"/>
      <c r="M223" s="28" t="n"/>
      <c r="N223" s="28" t="n"/>
      <c r="O223" s="28" t="n"/>
      <c r="P223" s="28" t="n"/>
      <c r="Q223" s="28" t="n"/>
      <c r="R223" s="28" t="n"/>
      <c r="S223" s="28" t="n"/>
    </row>
    <row r="224">
      <c r="A224" s="125" t="n">
        <v>218</v>
      </c>
      <c r="B224" s="32" t="n"/>
      <c r="C224" s="32" t="n"/>
      <c r="D224" s="32" t="n"/>
      <c r="E224" s="32" t="n"/>
      <c r="F224" s="41" t="n"/>
      <c r="G224" s="32" t="n"/>
      <c r="H224" s="41" t="n"/>
      <c r="I224" s="32" t="n"/>
      <c r="J224" s="42" t="n"/>
      <c r="K224" s="32" t="n"/>
      <c r="L224" s="32" t="n"/>
      <c r="M224" s="32" t="n"/>
      <c r="N224" s="32" t="n"/>
      <c r="O224" s="32" t="n"/>
      <c r="P224" s="32" t="n"/>
      <c r="Q224" s="32" t="n"/>
      <c r="R224" s="32" t="n"/>
      <c r="S224" s="32" t="n"/>
    </row>
    <row r="225">
      <c r="A225" s="123" t="n">
        <v>219</v>
      </c>
      <c r="B225" s="28" t="n"/>
      <c r="C225" s="28" t="n"/>
      <c r="D225" s="28" t="n"/>
      <c r="E225" s="28" t="n"/>
      <c r="F225" s="39" t="n"/>
      <c r="G225" s="28" t="n"/>
      <c r="H225" s="39" t="n"/>
      <c r="I225" s="28" t="n"/>
      <c r="J225" s="40" t="n"/>
      <c r="K225" s="28" t="n"/>
      <c r="L225" s="28" t="n"/>
      <c r="M225" s="28" t="n"/>
      <c r="N225" s="28" t="n"/>
      <c r="O225" s="28" t="n"/>
      <c r="P225" s="28" t="n"/>
      <c r="Q225" s="28" t="n"/>
      <c r="R225" s="28" t="n"/>
      <c r="S225" s="28" t="n"/>
    </row>
    <row r="226">
      <c r="A226" s="125" t="n">
        <v>220</v>
      </c>
      <c r="B226" s="32" t="n"/>
      <c r="C226" s="32" t="n"/>
      <c r="D226" s="32" t="n"/>
      <c r="E226" s="32" t="n"/>
      <c r="F226" s="41" t="n"/>
      <c r="G226" s="32" t="n"/>
      <c r="H226" s="41" t="n"/>
      <c r="I226" s="32" t="n"/>
      <c r="J226" s="42" t="n"/>
      <c r="K226" s="32" t="n"/>
      <c r="L226" s="32" t="n"/>
      <c r="M226" s="32" t="n"/>
      <c r="N226" s="32" t="n"/>
      <c r="O226" s="32" t="n"/>
      <c r="P226" s="32" t="n"/>
      <c r="Q226" s="32" t="n"/>
      <c r="R226" s="32" t="n"/>
      <c r="S226" s="32" t="n"/>
    </row>
    <row r="227">
      <c r="A227" s="123" t="n">
        <v>221</v>
      </c>
      <c r="B227" s="28" t="n"/>
      <c r="C227" s="28" t="n"/>
      <c r="D227" s="28" t="n"/>
      <c r="E227" s="28" t="n"/>
      <c r="F227" s="39" t="n"/>
      <c r="G227" s="28" t="n"/>
      <c r="H227" s="39" t="n"/>
      <c r="I227" s="28" t="n"/>
      <c r="J227" s="40" t="n"/>
      <c r="K227" s="28" t="n"/>
      <c r="L227" s="28" t="n"/>
      <c r="M227" s="28" t="n"/>
      <c r="N227" s="28" t="n"/>
      <c r="O227" s="28" t="n"/>
      <c r="P227" s="28" t="n"/>
      <c r="Q227" s="28" t="n"/>
      <c r="R227" s="28" t="n"/>
      <c r="S227" s="28" t="n"/>
    </row>
    <row r="228">
      <c r="A228" s="125" t="n">
        <v>222</v>
      </c>
      <c r="B228" s="32" t="n"/>
      <c r="C228" s="32" t="n"/>
      <c r="D228" s="32" t="n"/>
      <c r="E228" s="32" t="n"/>
      <c r="F228" s="41" t="n"/>
      <c r="G228" s="32" t="n"/>
      <c r="H228" s="41" t="n"/>
      <c r="I228" s="32" t="n"/>
      <c r="J228" s="42" t="n"/>
      <c r="K228" s="32" t="n"/>
      <c r="L228" s="32" t="n"/>
      <c r="M228" s="32" t="n"/>
      <c r="N228" s="32" t="n"/>
      <c r="O228" s="32" t="n"/>
      <c r="P228" s="32" t="n"/>
      <c r="Q228" s="32" t="n"/>
      <c r="R228" s="32" t="n"/>
      <c r="S228" s="32" t="n"/>
    </row>
    <row r="229">
      <c r="A229" s="123" t="n">
        <v>223</v>
      </c>
      <c r="B229" s="28" t="n"/>
      <c r="C229" s="28" t="n"/>
      <c r="D229" s="28" t="n"/>
      <c r="E229" s="28" t="n"/>
      <c r="F229" s="39" t="n"/>
      <c r="G229" s="28" t="n"/>
      <c r="H229" s="39" t="n"/>
      <c r="I229" s="28" t="n"/>
      <c r="J229" s="40" t="n"/>
      <c r="K229" s="28" t="n"/>
      <c r="L229" s="28" t="n"/>
      <c r="M229" s="28" t="n"/>
      <c r="N229" s="28" t="n"/>
      <c r="O229" s="28" t="n"/>
      <c r="P229" s="28" t="n"/>
      <c r="Q229" s="28" t="n"/>
      <c r="R229" s="28" t="n"/>
      <c r="S229" s="28" t="n"/>
    </row>
    <row r="230">
      <c r="A230" s="125" t="n">
        <v>224</v>
      </c>
      <c r="B230" s="32" t="n"/>
      <c r="C230" s="32" t="n"/>
      <c r="D230" s="32" t="n"/>
      <c r="E230" s="32" t="n"/>
      <c r="F230" s="41" t="n"/>
      <c r="G230" s="32" t="n"/>
      <c r="H230" s="41" t="n"/>
      <c r="I230" s="32" t="n"/>
      <c r="J230" s="42" t="n"/>
      <c r="K230" s="32" t="n"/>
      <c r="L230" s="32" t="n"/>
      <c r="M230" s="32" t="n"/>
      <c r="N230" s="32" t="n"/>
      <c r="O230" s="32" t="n"/>
      <c r="P230" s="32" t="n"/>
      <c r="Q230" s="32" t="n"/>
      <c r="R230" s="32" t="n"/>
      <c r="S230" s="32" t="n"/>
    </row>
    <row r="231">
      <c r="A231" s="123" t="n">
        <v>225</v>
      </c>
      <c r="B231" s="28" t="n"/>
      <c r="C231" s="28" t="n"/>
      <c r="D231" s="28" t="n"/>
      <c r="E231" s="28" t="n"/>
      <c r="F231" s="39" t="n"/>
      <c r="G231" s="28" t="n"/>
      <c r="H231" s="39" t="n"/>
      <c r="I231" s="28" t="n"/>
      <c r="J231" s="40" t="n"/>
      <c r="K231" s="28" t="n"/>
      <c r="L231" s="28" t="n"/>
      <c r="M231" s="28" t="n"/>
      <c r="N231" s="28" t="n"/>
      <c r="O231" s="28" t="n"/>
      <c r="P231" s="28" t="n"/>
      <c r="Q231" s="28" t="n"/>
      <c r="R231" s="28" t="n"/>
      <c r="S231" s="28" t="n"/>
    </row>
    <row r="232">
      <c r="A232" s="125" t="n">
        <v>226</v>
      </c>
      <c r="B232" s="32" t="n"/>
      <c r="C232" s="32" t="n"/>
      <c r="D232" s="32" t="n"/>
      <c r="E232" s="32" t="n"/>
      <c r="F232" s="41" t="n"/>
      <c r="G232" s="32" t="n"/>
      <c r="H232" s="41" t="n"/>
      <c r="I232" s="32" t="n"/>
      <c r="J232" s="42" t="n"/>
      <c r="K232" s="32" t="n"/>
      <c r="L232" s="32" t="n"/>
      <c r="M232" s="32" t="n"/>
      <c r="N232" s="32" t="n"/>
      <c r="O232" s="32" t="n"/>
      <c r="P232" s="32" t="n"/>
      <c r="Q232" s="32" t="n"/>
      <c r="R232" s="32" t="n"/>
      <c r="S232" s="32" t="n"/>
    </row>
    <row r="233">
      <c r="A233" s="123" t="n">
        <v>227</v>
      </c>
      <c r="B233" s="28" t="n"/>
      <c r="C233" s="28" t="n"/>
      <c r="D233" s="28" t="n"/>
      <c r="E233" s="28" t="n"/>
      <c r="F233" s="39" t="n"/>
      <c r="G233" s="28" t="n"/>
      <c r="H233" s="39" t="n"/>
      <c r="I233" s="28" t="n"/>
      <c r="J233" s="40" t="n"/>
      <c r="K233" s="28" t="n"/>
      <c r="L233" s="28" t="n"/>
      <c r="M233" s="28" t="n"/>
      <c r="N233" s="28" t="n"/>
      <c r="O233" s="28" t="n"/>
      <c r="P233" s="28" t="n"/>
      <c r="Q233" s="28" t="n"/>
      <c r="R233" s="28" t="n"/>
      <c r="S233" s="28" t="n"/>
    </row>
    <row r="234">
      <c r="A234" s="125" t="n">
        <v>228</v>
      </c>
      <c r="B234" s="32" t="n"/>
      <c r="C234" s="32" t="n"/>
      <c r="D234" s="32" t="n"/>
      <c r="E234" s="32" t="n"/>
      <c r="F234" s="41" t="n"/>
      <c r="G234" s="32" t="n"/>
      <c r="H234" s="41" t="n"/>
      <c r="I234" s="32" t="n"/>
      <c r="J234" s="42" t="n"/>
      <c r="K234" s="32" t="n"/>
      <c r="L234" s="32" t="n"/>
      <c r="M234" s="32" t="n"/>
      <c r="N234" s="32" t="n"/>
      <c r="O234" s="32" t="n"/>
      <c r="P234" s="32" t="n"/>
      <c r="Q234" s="32" t="n"/>
      <c r="R234" s="32" t="n"/>
      <c r="S234" s="32" t="n"/>
    </row>
    <row r="235">
      <c r="A235" s="123" t="n">
        <v>229</v>
      </c>
      <c r="B235" s="28" t="n"/>
      <c r="C235" s="28" t="n"/>
      <c r="D235" s="28" t="n"/>
      <c r="E235" s="28" t="n"/>
      <c r="F235" s="39" t="n"/>
      <c r="G235" s="28" t="n"/>
      <c r="H235" s="39" t="n"/>
      <c r="I235" s="28" t="n"/>
      <c r="J235" s="40" t="n"/>
      <c r="K235" s="28" t="n"/>
      <c r="L235" s="28" t="n"/>
      <c r="M235" s="28" t="n"/>
      <c r="N235" s="28" t="n"/>
      <c r="O235" s="28" t="n"/>
      <c r="P235" s="28" t="n"/>
      <c r="Q235" s="28" t="n"/>
      <c r="R235" s="28" t="n"/>
      <c r="S235" s="28" t="n"/>
    </row>
    <row r="236">
      <c r="A236" s="125" t="n">
        <v>230</v>
      </c>
      <c r="B236" s="32" t="n"/>
      <c r="C236" s="32" t="n"/>
      <c r="D236" s="32" t="n"/>
      <c r="E236" s="32" t="n"/>
      <c r="F236" s="41" t="n"/>
      <c r="G236" s="32" t="n"/>
      <c r="H236" s="41" t="n"/>
      <c r="I236" s="32" t="n"/>
      <c r="J236" s="42" t="n"/>
      <c r="K236" s="32" t="n"/>
      <c r="L236" s="32" t="n"/>
      <c r="M236" s="32" t="n"/>
      <c r="N236" s="32" t="n"/>
      <c r="O236" s="32" t="n"/>
      <c r="P236" s="32" t="n"/>
      <c r="Q236" s="32" t="n"/>
      <c r="R236" s="32" t="n"/>
      <c r="S236" s="32" t="n"/>
    </row>
    <row r="237">
      <c r="A237" s="123" t="n">
        <v>231</v>
      </c>
      <c r="B237" s="28" t="n"/>
      <c r="C237" s="28" t="n"/>
      <c r="D237" s="28" t="n"/>
      <c r="E237" s="28" t="n"/>
      <c r="F237" s="39" t="n"/>
      <c r="G237" s="28" t="n"/>
      <c r="H237" s="39" t="n"/>
      <c r="I237" s="28" t="n"/>
      <c r="J237" s="40" t="n"/>
      <c r="K237" s="28" t="n"/>
      <c r="L237" s="28" t="n"/>
      <c r="M237" s="28" t="n"/>
      <c r="N237" s="28" t="n"/>
      <c r="O237" s="28" t="n"/>
      <c r="P237" s="28" t="n"/>
      <c r="Q237" s="28" t="n"/>
      <c r="R237" s="28" t="n"/>
      <c r="S237" s="28" t="n"/>
    </row>
    <row r="238">
      <c r="A238" s="125" t="n">
        <v>232</v>
      </c>
      <c r="B238" s="32" t="n"/>
      <c r="C238" s="32" t="n"/>
      <c r="D238" s="32" t="n"/>
      <c r="E238" s="32" t="n"/>
      <c r="F238" s="41" t="n"/>
      <c r="G238" s="32" t="n"/>
      <c r="H238" s="41" t="n"/>
      <c r="I238" s="32" t="n"/>
      <c r="J238" s="42" t="n"/>
      <c r="K238" s="32" t="n"/>
      <c r="L238" s="32" t="n"/>
      <c r="M238" s="32" t="n"/>
      <c r="N238" s="32" t="n"/>
      <c r="O238" s="32" t="n"/>
      <c r="P238" s="32" t="n"/>
      <c r="Q238" s="32" t="n"/>
      <c r="R238" s="32" t="n"/>
      <c r="S238" s="32" t="n"/>
    </row>
    <row r="239">
      <c r="A239" s="123" t="n">
        <v>233</v>
      </c>
      <c r="B239" s="28" t="n"/>
      <c r="C239" s="28" t="n"/>
      <c r="D239" s="28" t="n"/>
      <c r="E239" s="28" t="n"/>
      <c r="F239" s="39" t="n"/>
      <c r="G239" s="28" t="n"/>
      <c r="H239" s="39" t="n"/>
      <c r="I239" s="28" t="n"/>
      <c r="J239" s="40" t="n"/>
      <c r="K239" s="28" t="n"/>
      <c r="L239" s="28" t="n"/>
      <c r="M239" s="28" t="n"/>
      <c r="N239" s="28" t="n"/>
      <c r="O239" s="28" t="n"/>
      <c r="P239" s="28" t="n"/>
      <c r="Q239" s="28" t="n"/>
      <c r="R239" s="28" t="n"/>
      <c r="S239" s="28" t="n"/>
    </row>
    <row r="240">
      <c r="A240" s="125" t="n">
        <v>234</v>
      </c>
      <c r="B240" s="32" t="n"/>
      <c r="C240" s="32" t="n"/>
      <c r="D240" s="32" t="n"/>
      <c r="E240" s="32" t="n"/>
      <c r="F240" s="41" t="n"/>
      <c r="G240" s="32" t="n"/>
      <c r="H240" s="41" t="n"/>
      <c r="I240" s="32" t="n"/>
      <c r="J240" s="42" t="n"/>
      <c r="K240" s="32" t="n"/>
      <c r="L240" s="32" t="n"/>
      <c r="M240" s="32" t="n"/>
      <c r="N240" s="32" t="n"/>
      <c r="O240" s="32" t="n"/>
      <c r="P240" s="32" t="n"/>
      <c r="Q240" s="32" t="n"/>
      <c r="R240" s="32" t="n"/>
      <c r="S240" s="32" t="n"/>
    </row>
    <row r="241">
      <c r="A241" s="123" t="n">
        <v>235</v>
      </c>
      <c r="B241" s="28" t="n"/>
      <c r="C241" s="28" t="n"/>
      <c r="D241" s="28" t="n"/>
      <c r="E241" s="28" t="n"/>
      <c r="F241" s="39" t="n"/>
      <c r="G241" s="28" t="n"/>
      <c r="H241" s="39" t="n"/>
      <c r="I241" s="28" t="n"/>
      <c r="J241" s="40" t="n"/>
      <c r="K241" s="28" t="n"/>
      <c r="L241" s="28" t="n"/>
      <c r="M241" s="28" t="n"/>
      <c r="N241" s="28" t="n"/>
      <c r="O241" s="28" t="n"/>
      <c r="P241" s="28" t="n"/>
      <c r="Q241" s="28" t="n"/>
      <c r="R241" s="28" t="n"/>
      <c r="S241" s="28" t="n"/>
    </row>
    <row r="242">
      <c r="A242" s="125" t="n">
        <v>236</v>
      </c>
      <c r="B242" s="32" t="n"/>
      <c r="C242" s="32" t="n"/>
      <c r="D242" s="32" t="n"/>
      <c r="E242" s="32" t="n"/>
      <c r="F242" s="41" t="n"/>
      <c r="G242" s="32" t="n"/>
      <c r="H242" s="41" t="n"/>
      <c r="I242" s="32" t="n"/>
      <c r="J242" s="42" t="n"/>
      <c r="K242" s="32" t="n"/>
      <c r="L242" s="32" t="n"/>
      <c r="M242" s="32" t="n"/>
      <c r="N242" s="32" t="n"/>
      <c r="O242" s="32" t="n"/>
      <c r="P242" s="32" t="n"/>
      <c r="Q242" s="32" t="n"/>
      <c r="R242" s="32" t="n"/>
      <c r="S242" s="32" t="n"/>
    </row>
    <row r="243">
      <c r="A243" s="123" t="n">
        <v>237</v>
      </c>
      <c r="B243" s="28" t="n"/>
      <c r="C243" s="28" t="n"/>
      <c r="D243" s="28" t="n"/>
      <c r="E243" s="28" t="n"/>
      <c r="F243" s="39" t="n"/>
      <c r="G243" s="28" t="n"/>
      <c r="H243" s="39" t="n"/>
      <c r="I243" s="28" t="n"/>
      <c r="J243" s="40" t="n"/>
      <c r="K243" s="28" t="n"/>
      <c r="L243" s="28" t="n"/>
      <c r="M243" s="28" t="n"/>
      <c r="N243" s="28" t="n"/>
      <c r="O243" s="28" t="n"/>
      <c r="P243" s="28" t="n"/>
      <c r="Q243" s="28" t="n"/>
      <c r="R243" s="28" t="n"/>
      <c r="S243" s="28" t="n"/>
    </row>
    <row r="244">
      <c r="A244" s="125" t="n">
        <v>238</v>
      </c>
      <c r="B244" s="32" t="n"/>
      <c r="C244" s="32" t="n"/>
      <c r="D244" s="32" t="n"/>
      <c r="E244" s="32" t="n"/>
      <c r="F244" s="41" t="n"/>
      <c r="G244" s="32" t="n"/>
      <c r="H244" s="41" t="n"/>
      <c r="I244" s="32" t="n"/>
      <c r="J244" s="42" t="n"/>
      <c r="K244" s="32" t="n"/>
      <c r="L244" s="32" t="n"/>
      <c r="M244" s="32" t="n"/>
      <c r="N244" s="32" t="n"/>
      <c r="O244" s="32" t="n"/>
      <c r="P244" s="32" t="n"/>
      <c r="Q244" s="32" t="n"/>
      <c r="R244" s="32" t="n"/>
      <c r="S244" s="32" t="n"/>
    </row>
    <row r="245">
      <c r="A245" s="123" t="n">
        <v>239</v>
      </c>
      <c r="B245" s="28" t="n"/>
      <c r="C245" s="28" t="n"/>
      <c r="D245" s="28" t="n"/>
      <c r="E245" s="28" t="n"/>
      <c r="F245" s="39" t="n"/>
      <c r="G245" s="28" t="n"/>
      <c r="H245" s="39" t="n"/>
      <c r="I245" s="28" t="n"/>
      <c r="J245" s="40" t="n"/>
      <c r="K245" s="28" t="n"/>
      <c r="L245" s="28" t="n"/>
      <c r="M245" s="28" t="n"/>
      <c r="N245" s="28" t="n"/>
      <c r="O245" s="28" t="n"/>
      <c r="P245" s="28" t="n"/>
      <c r="Q245" s="28" t="n"/>
      <c r="R245" s="28" t="n"/>
      <c r="S245" s="28" t="n"/>
    </row>
    <row r="246">
      <c r="A246" s="125" t="n">
        <v>240</v>
      </c>
      <c r="B246" s="32" t="n"/>
      <c r="C246" s="32" t="n"/>
      <c r="D246" s="32" t="n"/>
      <c r="E246" s="32" t="n"/>
      <c r="F246" s="41" t="n"/>
      <c r="G246" s="32" t="n"/>
      <c r="H246" s="41" t="n"/>
      <c r="I246" s="32" t="n"/>
      <c r="J246" s="42" t="n"/>
      <c r="K246" s="32" t="n"/>
      <c r="L246" s="32" t="n"/>
      <c r="M246" s="32" t="n"/>
      <c r="N246" s="32" t="n"/>
      <c r="O246" s="32" t="n"/>
      <c r="P246" s="32" t="n"/>
      <c r="Q246" s="32" t="n"/>
      <c r="R246" s="32" t="n"/>
      <c r="S246" s="32" t="n"/>
    </row>
    <row r="247">
      <c r="A247" s="123" t="n">
        <v>241</v>
      </c>
      <c r="B247" s="28" t="n"/>
      <c r="C247" s="28" t="n"/>
      <c r="D247" s="28" t="n"/>
      <c r="E247" s="28" t="n"/>
      <c r="F247" s="39" t="n"/>
      <c r="G247" s="28" t="n"/>
      <c r="H247" s="39" t="n"/>
      <c r="I247" s="28" t="n"/>
      <c r="J247" s="40" t="n"/>
      <c r="K247" s="28" t="n"/>
      <c r="L247" s="28" t="n"/>
      <c r="M247" s="28" t="n"/>
      <c r="N247" s="28" t="n"/>
      <c r="O247" s="28" t="n"/>
      <c r="P247" s="28" t="n"/>
      <c r="Q247" s="28" t="n"/>
      <c r="R247" s="28" t="n"/>
      <c r="S247" s="28" t="n"/>
    </row>
    <row r="248">
      <c r="A248" s="125" t="n">
        <v>242</v>
      </c>
      <c r="B248" s="32" t="n"/>
      <c r="C248" s="32" t="n"/>
      <c r="D248" s="32" t="n"/>
      <c r="E248" s="32" t="n"/>
      <c r="F248" s="41" t="n"/>
      <c r="G248" s="32" t="n"/>
      <c r="H248" s="41" t="n"/>
      <c r="I248" s="32" t="n"/>
      <c r="J248" s="42" t="n"/>
      <c r="K248" s="32" t="n"/>
      <c r="L248" s="32" t="n"/>
      <c r="M248" s="32" t="n"/>
      <c r="N248" s="32" t="n"/>
      <c r="O248" s="32" t="n"/>
      <c r="P248" s="32" t="n"/>
      <c r="Q248" s="32" t="n"/>
      <c r="R248" s="32" t="n"/>
      <c r="S248" s="32" t="n"/>
    </row>
    <row r="249">
      <c r="A249" s="123" t="n">
        <v>243</v>
      </c>
      <c r="B249" s="28" t="n"/>
      <c r="C249" s="28" t="n"/>
      <c r="D249" s="28" t="n"/>
      <c r="E249" s="28" t="n"/>
      <c r="F249" s="39" t="n"/>
      <c r="G249" s="28" t="n"/>
      <c r="H249" s="39" t="n"/>
      <c r="I249" s="28" t="n"/>
      <c r="J249" s="40" t="n"/>
      <c r="K249" s="28" t="n"/>
      <c r="L249" s="28" t="n"/>
      <c r="M249" s="28" t="n"/>
      <c r="N249" s="28" t="n"/>
      <c r="O249" s="28" t="n"/>
      <c r="P249" s="28" t="n"/>
      <c r="Q249" s="28" t="n"/>
      <c r="R249" s="28" t="n"/>
      <c r="S249" s="28" t="n"/>
    </row>
    <row r="250">
      <c r="A250" s="125" t="n">
        <v>244</v>
      </c>
      <c r="B250" s="32" t="n"/>
      <c r="C250" s="32" t="n"/>
      <c r="D250" s="32" t="n"/>
      <c r="E250" s="32" t="n"/>
      <c r="F250" s="41" t="n"/>
      <c r="G250" s="32" t="n"/>
      <c r="H250" s="41" t="n"/>
      <c r="I250" s="32" t="n"/>
      <c r="J250" s="42" t="n"/>
      <c r="K250" s="32" t="n"/>
      <c r="L250" s="32" t="n"/>
      <c r="M250" s="32" t="n"/>
      <c r="N250" s="32" t="n"/>
      <c r="O250" s="32" t="n"/>
      <c r="P250" s="32" t="n"/>
      <c r="Q250" s="32" t="n"/>
      <c r="R250" s="32" t="n"/>
      <c r="S250" s="32" t="n"/>
    </row>
    <row r="251">
      <c r="A251" s="123" t="n">
        <v>245</v>
      </c>
      <c r="B251" s="28" t="n"/>
      <c r="C251" s="28" t="n"/>
      <c r="D251" s="28" t="n"/>
      <c r="E251" s="28" t="n"/>
      <c r="F251" s="39" t="n"/>
      <c r="G251" s="28" t="n"/>
      <c r="H251" s="39" t="n"/>
      <c r="I251" s="28" t="n"/>
      <c r="J251" s="40" t="n"/>
      <c r="K251" s="28" t="n"/>
      <c r="L251" s="28" t="n"/>
      <c r="M251" s="28" t="n"/>
      <c r="N251" s="28" t="n"/>
      <c r="O251" s="28" t="n"/>
      <c r="P251" s="28" t="n"/>
      <c r="Q251" s="28" t="n"/>
      <c r="R251" s="28" t="n"/>
      <c r="S251" s="28" t="n"/>
    </row>
    <row r="252">
      <c r="A252" s="125" t="n">
        <v>246</v>
      </c>
      <c r="B252" s="32" t="n"/>
      <c r="C252" s="32" t="n"/>
      <c r="D252" s="32" t="n"/>
      <c r="E252" s="32" t="n"/>
      <c r="F252" s="41" t="n"/>
      <c r="G252" s="32" t="n"/>
      <c r="H252" s="41" t="n"/>
      <c r="I252" s="32" t="n"/>
      <c r="J252" s="42" t="n"/>
      <c r="K252" s="32" t="n"/>
      <c r="L252" s="32" t="n"/>
      <c r="M252" s="32" t="n"/>
      <c r="N252" s="32" t="n"/>
      <c r="O252" s="32" t="n"/>
      <c r="P252" s="32" t="n"/>
      <c r="Q252" s="32" t="n"/>
      <c r="R252" s="32" t="n"/>
      <c r="S252" s="32" t="n"/>
    </row>
    <row r="253">
      <c r="A253" s="123" t="n">
        <v>247</v>
      </c>
      <c r="B253" s="28" t="n"/>
      <c r="C253" s="28" t="n"/>
      <c r="D253" s="28" t="n"/>
      <c r="E253" s="28" t="n"/>
      <c r="F253" s="39" t="n"/>
      <c r="G253" s="28" t="n"/>
      <c r="H253" s="39" t="n"/>
      <c r="I253" s="28" t="n"/>
      <c r="J253" s="40" t="n"/>
      <c r="K253" s="28" t="n"/>
      <c r="L253" s="28" t="n"/>
      <c r="M253" s="28" t="n"/>
      <c r="N253" s="28" t="n"/>
      <c r="O253" s="28" t="n"/>
      <c r="P253" s="28" t="n"/>
      <c r="Q253" s="28" t="n"/>
      <c r="R253" s="28" t="n"/>
      <c r="S253" s="28" t="n"/>
    </row>
    <row r="254">
      <c r="A254" s="125" t="n">
        <v>248</v>
      </c>
      <c r="B254" s="32" t="n"/>
      <c r="C254" s="32" t="n"/>
      <c r="D254" s="32" t="n"/>
      <c r="E254" s="32" t="n"/>
      <c r="F254" s="41" t="n"/>
      <c r="G254" s="32" t="n"/>
      <c r="H254" s="41" t="n"/>
      <c r="I254" s="32" t="n"/>
      <c r="J254" s="42" t="n"/>
      <c r="K254" s="32" t="n"/>
      <c r="L254" s="32" t="n"/>
      <c r="M254" s="32" t="n"/>
      <c r="N254" s="32" t="n"/>
      <c r="O254" s="32" t="n"/>
      <c r="P254" s="32" t="n"/>
      <c r="Q254" s="32" t="n"/>
      <c r="R254" s="32" t="n"/>
      <c r="S254" s="32" t="n"/>
    </row>
    <row r="255">
      <c r="A255" s="123" t="n">
        <v>249</v>
      </c>
      <c r="B255" s="28" t="n"/>
      <c r="C255" s="28" t="n"/>
      <c r="D255" s="28" t="n"/>
      <c r="E255" s="28" t="n"/>
      <c r="F255" s="39" t="n"/>
      <c r="G255" s="28" t="n"/>
      <c r="H255" s="39" t="n"/>
      <c r="I255" s="28" t="n"/>
      <c r="J255" s="40" t="n"/>
      <c r="K255" s="28" t="n"/>
      <c r="L255" s="28" t="n"/>
      <c r="M255" s="28" t="n"/>
      <c r="N255" s="28" t="n"/>
      <c r="O255" s="28" t="n"/>
      <c r="P255" s="28" t="n"/>
      <c r="Q255" s="28" t="n"/>
      <c r="R255" s="28" t="n"/>
      <c r="S255" s="28" t="n"/>
    </row>
    <row r="256">
      <c r="A256" s="125" t="n">
        <v>250</v>
      </c>
      <c r="B256" s="32" t="n"/>
      <c r="C256" s="32" t="n"/>
      <c r="D256" s="32" t="n"/>
      <c r="E256" s="32" t="n"/>
      <c r="F256" s="41" t="n"/>
      <c r="G256" s="32" t="n"/>
      <c r="H256" s="41" t="n"/>
      <c r="I256" s="32" t="n"/>
      <c r="J256" s="42" t="n"/>
      <c r="K256" s="32" t="n"/>
      <c r="L256" s="32" t="n"/>
      <c r="M256" s="32" t="n"/>
      <c r="N256" s="32" t="n"/>
      <c r="O256" s="32" t="n"/>
      <c r="P256" s="32" t="n"/>
      <c r="Q256" s="32" t="n"/>
      <c r="R256" s="32" t="n"/>
      <c r="S256" s="32" t="n"/>
    </row>
    <row r="257">
      <c r="A257" s="123" t="n">
        <v>251</v>
      </c>
      <c r="B257" s="28" t="n"/>
      <c r="C257" s="28" t="n"/>
      <c r="D257" s="28" t="n"/>
      <c r="E257" s="28" t="n"/>
      <c r="F257" s="39" t="n"/>
      <c r="G257" s="28" t="n"/>
      <c r="H257" s="39" t="n"/>
      <c r="I257" s="28" t="n"/>
      <c r="J257" s="40" t="n"/>
      <c r="K257" s="28" t="n"/>
      <c r="L257" s="28" t="n"/>
      <c r="M257" s="28" t="n"/>
      <c r="N257" s="28" t="n"/>
      <c r="O257" s="28" t="n"/>
      <c r="P257" s="28" t="n"/>
      <c r="Q257" s="28" t="n"/>
      <c r="R257" s="28" t="n"/>
      <c r="S257" s="28" t="n"/>
    </row>
    <row r="258">
      <c r="A258" s="125" t="n">
        <v>252</v>
      </c>
      <c r="B258" s="32" t="n"/>
      <c r="C258" s="32" t="n"/>
      <c r="D258" s="32" t="n"/>
      <c r="E258" s="32" t="n"/>
      <c r="F258" s="41" t="n"/>
      <c r="G258" s="32" t="n"/>
      <c r="H258" s="41" t="n"/>
      <c r="I258" s="32" t="n"/>
      <c r="J258" s="42" t="n"/>
      <c r="K258" s="32" t="n"/>
      <c r="L258" s="32" t="n"/>
      <c r="M258" s="32" t="n"/>
      <c r="N258" s="32" t="n"/>
      <c r="O258" s="32" t="n"/>
      <c r="P258" s="32" t="n"/>
      <c r="Q258" s="32" t="n"/>
      <c r="R258" s="32" t="n"/>
      <c r="S258" s="32" t="n"/>
    </row>
    <row r="259">
      <c r="A259" s="123" t="n">
        <v>253</v>
      </c>
      <c r="B259" s="28" t="n"/>
      <c r="C259" s="28" t="n"/>
      <c r="D259" s="28" t="n"/>
      <c r="E259" s="28" t="n"/>
      <c r="F259" s="39" t="n"/>
      <c r="G259" s="28" t="n"/>
      <c r="H259" s="39" t="n"/>
      <c r="I259" s="28" t="n"/>
      <c r="J259" s="40" t="n"/>
      <c r="K259" s="28" t="n"/>
      <c r="L259" s="28" t="n"/>
      <c r="M259" s="28" t="n"/>
      <c r="N259" s="28" t="n"/>
      <c r="O259" s="28" t="n"/>
      <c r="P259" s="28" t="n"/>
      <c r="Q259" s="28" t="n"/>
      <c r="R259" s="28" t="n"/>
      <c r="S259" s="28" t="n"/>
    </row>
    <row r="260">
      <c r="A260" s="125" t="n">
        <v>254</v>
      </c>
      <c r="B260" s="32" t="n"/>
      <c r="C260" s="32" t="n"/>
      <c r="D260" s="32" t="n"/>
      <c r="E260" s="32" t="n"/>
      <c r="F260" s="41" t="n"/>
      <c r="G260" s="32" t="n"/>
      <c r="H260" s="41" t="n"/>
      <c r="I260" s="32" t="n"/>
      <c r="J260" s="42" t="n"/>
      <c r="K260" s="32" t="n"/>
      <c r="L260" s="32" t="n"/>
      <c r="M260" s="32" t="n"/>
      <c r="N260" s="32" t="n"/>
      <c r="O260" s="32" t="n"/>
      <c r="P260" s="32" t="n"/>
      <c r="Q260" s="32" t="n"/>
      <c r="R260" s="32" t="n"/>
      <c r="S260" s="32" t="n"/>
    </row>
    <row r="261">
      <c r="A261" s="123" t="n">
        <v>255</v>
      </c>
      <c r="B261" s="28" t="n"/>
      <c r="C261" s="28" t="n"/>
      <c r="D261" s="28" t="n"/>
      <c r="E261" s="28" t="n"/>
      <c r="F261" s="39" t="n"/>
      <c r="G261" s="28" t="n"/>
      <c r="H261" s="39" t="n"/>
      <c r="I261" s="28" t="n"/>
      <c r="J261" s="40" t="n"/>
      <c r="K261" s="28" t="n"/>
      <c r="L261" s="28" t="n"/>
      <c r="M261" s="28" t="n"/>
      <c r="N261" s="28" t="n"/>
      <c r="O261" s="28" t="n"/>
      <c r="P261" s="28" t="n"/>
      <c r="Q261" s="28" t="n"/>
      <c r="R261" s="28" t="n"/>
      <c r="S261" s="28" t="n"/>
    </row>
    <row r="262">
      <c r="A262" s="125" t="n">
        <v>256</v>
      </c>
      <c r="B262" s="32" t="n"/>
      <c r="C262" s="32" t="n"/>
      <c r="D262" s="32" t="n"/>
      <c r="E262" s="32" t="n"/>
      <c r="F262" s="41" t="n"/>
      <c r="G262" s="32" t="n"/>
      <c r="H262" s="41" t="n"/>
      <c r="I262" s="32" t="n"/>
      <c r="J262" s="42" t="n"/>
      <c r="K262" s="32" t="n"/>
      <c r="L262" s="32" t="n"/>
      <c r="M262" s="32" t="n"/>
      <c r="N262" s="32" t="n"/>
      <c r="O262" s="32" t="n"/>
      <c r="P262" s="32" t="n"/>
      <c r="Q262" s="32" t="n"/>
      <c r="R262" s="32" t="n"/>
      <c r="S262" s="32" t="n"/>
    </row>
    <row r="263">
      <c r="A263" s="123" t="n">
        <v>257</v>
      </c>
      <c r="B263" s="28" t="n"/>
      <c r="C263" s="28" t="n"/>
      <c r="D263" s="28" t="n"/>
      <c r="E263" s="28" t="n"/>
      <c r="F263" s="39" t="n"/>
      <c r="G263" s="28" t="n"/>
      <c r="H263" s="39" t="n"/>
      <c r="I263" s="28" t="n"/>
      <c r="J263" s="40" t="n"/>
      <c r="K263" s="28" t="n"/>
      <c r="L263" s="28" t="n"/>
      <c r="M263" s="28" t="n"/>
      <c r="N263" s="28" t="n"/>
      <c r="O263" s="28" t="n"/>
      <c r="P263" s="28" t="n"/>
      <c r="Q263" s="28" t="n"/>
      <c r="R263" s="28" t="n"/>
      <c r="S263" s="28" t="n"/>
    </row>
    <row r="264">
      <c r="A264" s="125" t="n">
        <v>258</v>
      </c>
      <c r="B264" s="32" t="n"/>
      <c r="C264" s="32" t="n"/>
      <c r="D264" s="32" t="n"/>
      <c r="E264" s="32" t="n"/>
      <c r="F264" s="41" t="n"/>
      <c r="G264" s="32" t="n"/>
      <c r="H264" s="41" t="n"/>
      <c r="I264" s="32" t="n"/>
      <c r="J264" s="42" t="n"/>
      <c r="K264" s="32" t="n"/>
      <c r="L264" s="32" t="n"/>
      <c r="M264" s="32" t="n"/>
      <c r="N264" s="32" t="n"/>
      <c r="O264" s="32" t="n"/>
      <c r="P264" s="32" t="n"/>
      <c r="Q264" s="32" t="n"/>
      <c r="R264" s="32" t="n"/>
      <c r="S264" s="32" t="n"/>
    </row>
    <row r="265">
      <c r="A265" s="123" t="n">
        <v>259</v>
      </c>
      <c r="B265" s="28" t="n"/>
      <c r="C265" s="28" t="n"/>
      <c r="D265" s="28" t="n"/>
      <c r="E265" s="28" t="n"/>
      <c r="F265" s="39" t="n"/>
      <c r="G265" s="28" t="n"/>
      <c r="H265" s="39" t="n"/>
      <c r="I265" s="28" t="n"/>
      <c r="J265" s="40" t="n"/>
      <c r="K265" s="28" t="n"/>
      <c r="L265" s="28" t="n"/>
      <c r="M265" s="28" t="n"/>
      <c r="N265" s="28" t="n"/>
      <c r="O265" s="28" t="n"/>
      <c r="P265" s="28" t="n"/>
      <c r="Q265" s="28" t="n"/>
      <c r="R265" s="28" t="n"/>
      <c r="S265" s="28" t="n"/>
    </row>
    <row r="266">
      <c r="A266" s="125" t="n">
        <v>260</v>
      </c>
      <c r="B266" s="32" t="n"/>
      <c r="C266" s="32" t="n"/>
      <c r="D266" s="32" t="n"/>
      <c r="E266" s="32" t="n"/>
      <c r="F266" s="41" t="n"/>
      <c r="G266" s="32" t="n"/>
      <c r="H266" s="41" t="n"/>
      <c r="I266" s="32" t="n"/>
      <c r="J266" s="42" t="n"/>
      <c r="K266" s="32" t="n"/>
      <c r="L266" s="32" t="n"/>
      <c r="M266" s="32" t="n"/>
      <c r="N266" s="32" t="n"/>
      <c r="O266" s="32" t="n"/>
      <c r="P266" s="32" t="n"/>
      <c r="Q266" s="32" t="n"/>
      <c r="R266" s="32" t="n"/>
      <c r="S266" s="32" t="n"/>
    </row>
    <row r="267">
      <c r="A267" s="123" t="n">
        <v>261</v>
      </c>
      <c r="B267" s="28" t="n"/>
      <c r="C267" s="28" t="n"/>
      <c r="D267" s="28" t="n"/>
      <c r="E267" s="28" t="n"/>
      <c r="F267" s="39" t="n"/>
      <c r="G267" s="28" t="n"/>
      <c r="H267" s="39" t="n"/>
      <c r="I267" s="28" t="n"/>
      <c r="J267" s="40" t="n"/>
      <c r="K267" s="28" t="n"/>
      <c r="L267" s="28" t="n"/>
      <c r="M267" s="28" t="n"/>
      <c r="N267" s="28" t="n"/>
      <c r="O267" s="28" t="n"/>
      <c r="P267" s="28" t="n"/>
      <c r="Q267" s="28" t="n"/>
      <c r="R267" s="28" t="n"/>
      <c r="S267" s="28" t="n"/>
    </row>
    <row r="268">
      <c r="A268" s="125" t="n">
        <v>262</v>
      </c>
      <c r="B268" s="32" t="n"/>
      <c r="C268" s="32" t="n"/>
      <c r="D268" s="32" t="n"/>
      <c r="E268" s="32" t="n"/>
      <c r="F268" s="41" t="n"/>
      <c r="G268" s="32" t="n"/>
      <c r="H268" s="41" t="n"/>
      <c r="I268" s="32" t="n"/>
      <c r="J268" s="42" t="n"/>
      <c r="K268" s="32" t="n"/>
      <c r="L268" s="32" t="n"/>
      <c r="M268" s="32" t="n"/>
      <c r="N268" s="32" t="n"/>
      <c r="O268" s="32" t="n"/>
      <c r="P268" s="32" t="n"/>
      <c r="Q268" s="32" t="n"/>
      <c r="R268" s="32" t="n"/>
      <c r="S268" s="32" t="n"/>
    </row>
    <row r="269">
      <c r="A269" s="123" t="n">
        <v>263</v>
      </c>
      <c r="B269" s="28" t="n"/>
      <c r="C269" s="28" t="n"/>
      <c r="D269" s="28" t="n"/>
      <c r="E269" s="28" t="n"/>
      <c r="F269" s="39" t="n"/>
      <c r="G269" s="28" t="n"/>
      <c r="H269" s="39" t="n"/>
      <c r="I269" s="28" t="n"/>
      <c r="J269" s="40" t="n"/>
      <c r="K269" s="28" t="n"/>
      <c r="L269" s="28" t="n"/>
      <c r="M269" s="28" t="n"/>
      <c r="N269" s="28" t="n"/>
      <c r="O269" s="28" t="n"/>
      <c r="P269" s="28" t="n"/>
      <c r="Q269" s="28" t="n"/>
      <c r="R269" s="28" t="n"/>
      <c r="S269" s="28" t="n"/>
    </row>
    <row r="270">
      <c r="A270" s="125" t="n">
        <v>264</v>
      </c>
      <c r="B270" s="32" t="n"/>
      <c r="C270" s="32" t="n"/>
      <c r="D270" s="32" t="n"/>
      <c r="E270" s="32" t="n"/>
      <c r="F270" s="41" t="n"/>
      <c r="G270" s="32" t="n"/>
      <c r="H270" s="41" t="n"/>
      <c r="I270" s="32" t="n"/>
      <c r="J270" s="42" t="n"/>
      <c r="K270" s="32" t="n"/>
      <c r="L270" s="32" t="n"/>
      <c r="M270" s="32" t="n"/>
      <c r="N270" s="32" t="n"/>
      <c r="O270" s="32" t="n"/>
      <c r="P270" s="32" t="n"/>
      <c r="Q270" s="32" t="n"/>
      <c r="R270" s="32" t="n"/>
      <c r="S270" s="32" t="n"/>
    </row>
    <row r="271">
      <c r="A271" s="123" t="n">
        <v>265</v>
      </c>
      <c r="B271" s="28" t="n"/>
      <c r="C271" s="28" t="n"/>
      <c r="D271" s="28" t="n"/>
      <c r="E271" s="28" t="n"/>
      <c r="F271" s="39" t="n"/>
      <c r="G271" s="28" t="n"/>
      <c r="H271" s="39" t="n"/>
      <c r="I271" s="28" t="n"/>
      <c r="J271" s="40" t="n"/>
      <c r="K271" s="28" t="n"/>
      <c r="L271" s="28" t="n"/>
      <c r="M271" s="28" t="n"/>
      <c r="N271" s="28" t="n"/>
      <c r="O271" s="28" t="n"/>
      <c r="P271" s="28" t="n"/>
      <c r="Q271" s="28" t="n"/>
      <c r="R271" s="28" t="n"/>
      <c r="S271" s="28" t="n"/>
    </row>
    <row r="272">
      <c r="A272" s="125" t="n">
        <v>266</v>
      </c>
      <c r="B272" s="32" t="n"/>
      <c r="C272" s="32" t="n"/>
      <c r="D272" s="32" t="n"/>
      <c r="E272" s="32" t="n"/>
      <c r="F272" s="41" t="n"/>
      <c r="G272" s="32" t="n"/>
      <c r="H272" s="41" t="n"/>
      <c r="I272" s="32" t="n"/>
      <c r="J272" s="42" t="n"/>
      <c r="K272" s="32" t="n"/>
      <c r="L272" s="32" t="n"/>
      <c r="M272" s="32" t="n"/>
      <c r="N272" s="32" t="n"/>
      <c r="O272" s="32" t="n"/>
      <c r="P272" s="32" t="n"/>
      <c r="Q272" s="32" t="n"/>
      <c r="R272" s="32" t="n"/>
      <c r="S272" s="32" t="n"/>
    </row>
    <row r="273">
      <c r="A273" s="123" t="n">
        <v>267</v>
      </c>
      <c r="B273" s="28" t="n"/>
      <c r="C273" s="28" t="n"/>
      <c r="D273" s="28" t="n"/>
      <c r="E273" s="28" t="n"/>
      <c r="F273" s="39" t="n"/>
      <c r="G273" s="28" t="n"/>
      <c r="H273" s="39" t="n"/>
      <c r="I273" s="28" t="n"/>
      <c r="J273" s="40" t="n"/>
      <c r="K273" s="28" t="n"/>
      <c r="L273" s="28" t="n"/>
      <c r="M273" s="28" t="n"/>
      <c r="N273" s="28" t="n"/>
      <c r="O273" s="28" t="n"/>
      <c r="P273" s="28" t="n"/>
      <c r="Q273" s="28" t="n"/>
      <c r="R273" s="28" t="n"/>
      <c r="S273" s="28" t="n"/>
    </row>
    <row r="274">
      <c r="A274" s="125" t="n">
        <v>268</v>
      </c>
      <c r="B274" s="32" t="n"/>
      <c r="C274" s="32" t="n"/>
      <c r="D274" s="32" t="n"/>
      <c r="E274" s="32" t="n"/>
      <c r="F274" s="41" t="n"/>
      <c r="G274" s="32" t="n"/>
      <c r="H274" s="41" t="n"/>
      <c r="I274" s="32" t="n"/>
      <c r="J274" s="42" t="n"/>
      <c r="K274" s="32" t="n"/>
      <c r="L274" s="32" t="n"/>
      <c r="M274" s="32" t="n"/>
      <c r="N274" s="32" t="n"/>
      <c r="O274" s="32" t="n"/>
      <c r="P274" s="32" t="n"/>
      <c r="Q274" s="32" t="n"/>
      <c r="R274" s="32" t="n"/>
      <c r="S274" s="32" t="n"/>
    </row>
    <row r="275">
      <c r="A275" s="123" t="n">
        <v>269</v>
      </c>
      <c r="B275" s="28" t="n"/>
      <c r="C275" s="28" t="n"/>
      <c r="D275" s="28" t="n"/>
      <c r="E275" s="28" t="n"/>
      <c r="F275" s="39" t="n"/>
      <c r="G275" s="28" t="n"/>
      <c r="H275" s="39" t="n"/>
      <c r="I275" s="28" t="n"/>
      <c r="J275" s="40" t="n"/>
      <c r="K275" s="28" t="n"/>
      <c r="L275" s="28" t="n"/>
      <c r="M275" s="28" t="n"/>
      <c r="N275" s="28" t="n"/>
      <c r="O275" s="28" t="n"/>
      <c r="P275" s="28" t="n"/>
      <c r="Q275" s="28" t="n"/>
      <c r="R275" s="28" t="n"/>
      <c r="S275" s="28" t="n"/>
    </row>
    <row r="276">
      <c r="A276" s="125" t="n">
        <v>270</v>
      </c>
      <c r="B276" s="32" t="n"/>
      <c r="C276" s="32" t="n"/>
      <c r="D276" s="32" t="n"/>
      <c r="E276" s="32" t="n"/>
      <c r="F276" s="41" t="n"/>
      <c r="G276" s="32" t="n"/>
      <c r="H276" s="41" t="n"/>
      <c r="I276" s="32" t="n"/>
      <c r="J276" s="42" t="n"/>
      <c r="K276" s="32" t="n"/>
      <c r="L276" s="32" t="n"/>
      <c r="M276" s="32" t="n"/>
      <c r="N276" s="32" t="n"/>
      <c r="O276" s="32" t="n"/>
      <c r="P276" s="32" t="n"/>
      <c r="Q276" s="32" t="n"/>
      <c r="R276" s="32" t="n"/>
      <c r="S276" s="32" t="n"/>
    </row>
    <row r="277">
      <c r="A277" s="123" t="n">
        <v>271</v>
      </c>
      <c r="B277" s="28" t="n"/>
      <c r="C277" s="28" t="n"/>
      <c r="D277" s="28" t="n"/>
      <c r="E277" s="28" t="n"/>
      <c r="F277" s="39" t="n"/>
      <c r="G277" s="28" t="n"/>
      <c r="H277" s="39" t="n"/>
      <c r="I277" s="28" t="n"/>
      <c r="J277" s="40" t="n"/>
      <c r="K277" s="28" t="n"/>
      <c r="L277" s="28" t="n"/>
      <c r="M277" s="28" t="n"/>
      <c r="N277" s="28" t="n"/>
      <c r="O277" s="28" t="n"/>
      <c r="P277" s="28" t="n"/>
      <c r="Q277" s="28" t="n"/>
      <c r="R277" s="28" t="n"/>
      <c r="S277" s="28" t="n"/>
    </row>
    <row r="278">
      <c r="A278" s="125" t="n">
        <v>272</v>
      </c>
      <c r="B278" s="32" t="n"/>
      <c r="C278" s="32" t="n"/>
      <c r="D278" s="32" t="n"/>
      <c r="E278" s="32" t="n"/>
      <c r="F278" s="41" t="n"/>
      <c r="G278" s="32" t="n"/>
      <c r="H278" s="41" t="n"/>
      <c r="I278" s="32" t="n"/>
      <c r="J278" s="42" t="n"/>
      <c r="K278" s="32" t="n"/>
      <c r="L278" s="32" t="n"/>
      <c r="M278" s="32" t="n"/>
      <c r="N278" s="32" t="n"/>
      <c r="O278" s="32" t="n"/>
      <c r="P278" s="32" t="n"/>
      <c r="Q278" s="32" t="n"/>
      <c r="R278" s="32" t="n"/>
      <c r="S278" s="32" t="n"/>
    </row>
    <row r="279">
      <c r="A279" s="123" t="n">
        <v>273</v>
      </c>
      <c r="B279" s="28" t="n"/>
      <c r="C279" s="28" t="n"/>
      <c r="D279" s="28" t="n"/>
      <c r="E279" s="28" t="n"/>
      <c r="F279" s="39" t="n"/>
      <c r="G279" s="28" t="n"/>
      <c r="H279" s="39" t="n"/>
      <c r="I279" s="28" t="n"/>
      <c r="J279" s="40" t="n"/>
      <c r="K279" s="28" t="n"/>
      <c r="L279" s="28" t="n"/>
      <c r="M279" s="28" t="n"/>
      <c r="N279" s="28" t="n"/>
      <c r="O279" s="28" t="n"/>
      <c r="P279" s="28" t="n"/>
      <c r="Q279" s="28" t="n"/>
      <c r="R279" s="28" t="n"/>
      <c r="S279" s="28" t="n"/>
    </row>
    <row r="280">
      <c r="A280" s="125" t="n">
        <v>274</v>
      </c>
      <c r="B280" s="32" t="n"/>
      <c r="C280" s="32" t="n"/>
      <c r="D280" s="32" t="n"/>
      <c r="E280" s="32" t="n"/>
      <c r="F280" s="41" t="n"/>
      <c r="G280" s="32" t="n"/>
      <c r="H280" s="41" t="n"/>
      <c r="I280" s="32" t="n"/>
      <c r="J280" s="42" t="n"/>
      <c r="K280" s="32" t="n"/>
      <c r="L280" s="32" t="n"/>
      <c r="M280" s="32" t="n"/>
      <c r="N280" s="32" t="n"/>
      <c r="O280" s="32" t="n"/>
      <c r="P280" s="32" t="n"/>
      <c r="Q280" s="32" t="n"/>
      <c r="R280" s="32" t="n"/>
      <c r="S280" s="32" t="n"/>
    </row>
    <row r="281">
      <c r="A281" s="123" t="n">
        <v>275</v>
      </c>
      <c r="B281" s="28" t="n"/>
      <c r="C281" s="28" t="n"/>
      <c r="D281" s="28" t="n"/>
      <c r="E281" s="28" t="n"/>
      <c r="F281" s="39" t="n"/>
      <c r="G281" s="28" t="n"/>
      <c r="H281" s="39" t="n"/>
      <c r="I281" s="28" t="n"/>
      <c r="J281" s="40" t="n"/>
      <c r="K281" s="28" t="n"/>
      <c r="L281" s="28" t="n"/>
      <c r="M281" s="28" t="n"/>
      <c r="N281" s="28" t="n"/>
      <c r="O281" s="28" t="n"/>
      <c r="P281" s="28" t="n"/>
      <c r="Q281" s="28" t="n"/>
      <c r="R281" s="28" t="n"/>
      <c r="S281" s="28" t="n"/>
    </row>
    <row r="282">
      <c r="A282" s="125" t="n">
        <v>276</v>
      </c>
      <c r="B282" s="32" t="n"/>
      <c r="C282" s="32" t="n"/>
      <c r="D282" s="32" t="n"/>
      <c r="E282" s="32" t="n"/>
      <c r="F282" s="41" t="n"/>
      <c r="G282" s="32" t="n"/>
      <c r="H282" s="41" t="n"/>
      <c r="I282" s="32" t="n"/>
      <c r="J282" s="42" t="n"/>
      <c r="K282" s="32" t="n"/>
      <c r="L282" s="32" t="n"/>
      <c r="M282" s="32" t="n"/>
      <c r="N282" s="32" t="n"/>
      <c r="O282" s="32" t="n"/>
      <c r="P282" s="32" t="n"/>
      <c r="Q282" s="32" t="n"/>
      <c r="R282" s="32" t="n"/>
      <c r="S282" s="32" t="n"/>
    </row>
    <row r="283">
      <c r="A283" s="123" t="n">
        <v>277</v>
      </c>
      <c r="B283" s="28" t="n"/>
      <c r="C283" s="28" t="n"/>
      <c r="D283" s="28" t="n"/>
      <c r="E283" s="28" t="n"/>
      <c r="F283" s="39" t="n"/>
      <c r="G283" s="28" t="n"/>
      <c r="H283" s="39" t="n"/>
      <c r="I283" s="28" t="n"/>
      <c r="J283" s="40" t="n"/>
      <c r="K283" s="28" t="n"/>
      <c r="L283" s="28" t="n"/>
      <c r="M283" s="28" t="n"/>
      <c r="N283" s="28" t="n"/>
      <c r="O283" s="28" t="n"/>
      <c r="P283" s="28" t="n"/>
      <c r="Q283" s="28" t="n"/>
      <c r="R283" s="28" t="n"/>
      <c r="S283" s="28" t="n"/>
    </row>
    <row r="284">
      <c r="A284" s="125" t="n">
        <v>278</v>
      </c>
      <c r="B284" s="32" t="n"/>
      <c r="C284" s="32" t="n"/>
      <c r="D284" s="32" t="n"/>
      <c r="E284" s="32" t="n"/>
      <c r="F284" s="41" t="n"/>
      <c r="G284" s="32" t="n"/>
      <c r="H284" s="41" t="n"/>
      <c r="I284" s="32" t="n"/>
      <c r="J284" s="42" t="n"/>
      <c r="K284" s="32" t="n"/>
      <c r="L284" s="32" t="n"/>
      <c r="M284" s="32" t="n"/>
      <c r="N284" s="32" t="n"/>
      <c r="O284" s="32" t="n"/>
      <c r="P284" s="32" t="n"/>
      <c r="Q284" s="32" t="n"/>
      <c r="R284" s="32" t="n"/>
      <c r="S284" s="32" t="n"/>
    </row>
    <row r="285">
      <c r="A285" s="123" t="n">
        <v>279</v>
      </c>
      <c r="B285" s="28" t="n"/>
      <c r="C285" s="28" t="n"/>
      <c r="D285" s="28" t="n"/>
      <c r="E285" s="28" t="n"/>
      <c r="F285" s="39" t="n"/>
      <c r="G285" s="28" t="n"/>
      <c r="H285" s="39" t="n"/>
      <c r="I285" s="28" t="n"/>
      <c r="J285" s="40" t="n"/>
      <c r="K285" s="28" t="n"/>
      <c r="L285" s="28" t="n"/>
      <c r="M285" s="28" t="n"/>
      <c r="N285" s="28" t="n"/>
      <c r="O285" s="28" t="n"/>
      <c r="P285" s="28" t="n"/>
      <c r="Q285" s="28" t="n"/>
      <c r="R285" s="28" t="n"/>
      <c r="S285" s="28" t="n"/>
    </row>
    <row r="286">
      <c r="A286" s="125" t="n">
        <v>280</v>
      </c>
      <c r="B286" s="32" t="n"/>
      <c r="C286" s="32" t="n"/>
      <c r="D286" s="32" t="n"/>
      <c r="E286" s="32" t="n"/>
      <c r="F286" s="41" t="n"/>
      <c r="G286" s="32" t="n"/>
      <c r="H286" s="41" t="n"/>
      <c r="I286" s="32" t="n"/>
      <c r="J286" s="42" t="n"/>
      <c r="K286" s="32" t="n"/>
      <c r="L286" s="32" t="n"/>
      <c r="M286" s="32" t="n"/>
      <c r="N286" s="32" t="n"/>
      <c r="O286" s="32" t="n"/>
      <c r="P286" s="32" t="n"/>
      <c r="Q286" s="32" t="n"/>
      <c r="R286" s="32" t="n"/>
      <c r="S286" s="32" t="n"/>
    </row>
    <row r="287">
      <c r="A287" s="123" t="n">
        <v>281</v>
      </c>
      <c r="B287" s="28" t="n"/>
      <c r="C287" s="28" t="n"/>
      <c r="D287" s="28" t="n"/>
      <c r="E287" s="28" t="n"/>
      <c r="F287" s="39" t="n"/>
      <c r="G287" s="28" t="n"/>
      <c r="H287" s="39" t="n"/>
      <c r="I287" s="28" t="n"/>
      <c r="J287" s="40" t="n"/>
      <c r="K287" s="28" t="n"/>
      <c r="L287" s="28" t="n"/>
      <c r="M287" s="28" t="n"/>
      <c r="N287" s="28" t="n"/>
      <c r="O287" s="28" t="n"/>
      <c r="P287" s="28" t="n"/>
      <c r="Q287" s="28" t="n"/>
      <c r="R287" s="28" t="n"/>
      <c r="S287" s="28" t="n"/>
    </row>
    <row r="288">
      <c r="A288" s="125" t="n">
        <v>282</v>
      </c>
      <c r="B288" s="32" t="n"/>
      <c r="C288" s="32" t="n"/>
      <c r="D288" s="32" t="n"/>
      <c r="E288" s="32" t="n"/>
      <c r="F288" s="41" t="n"/>
      <c r="G288" s="32" t="n"/>
      <c r="H288" s="41" t="n"/>
      <c r="I288" s="32" t="n"/>
      <c r="J288" s="42" t="n"/>
      <c r="K288" s="32" t="n"/>
      <c r="L288" s="32" t="n"/>
      <c r="M288" s="32" t="n"/>
      <c r="N288" s="32" t="n"/>
      <c r="O288" s="32" t="n"/>
      <c r="P288" s="32" t="n"/>
      <c r="Q288" s="32" t="n"/>
      <c r="R288" s="32" t="n"/>
      <c r="S288" s="32" t="n"/>
    </row>
    <row r="289">
      <c r="A289" s="123" t="n">
        <v>283</v>
      </c>
      <c r="B289" s="28" t="n"/>
      <c r="C289" s="28" t="n"/>
      <c r="D289" s="28" t="n"/>
      <c r="E289" s="28" t="n"/>
      <c r="F289" s="39" t="n"/>
      <c r="G289" s="28" t="n"/>
      <c r="H289" s="39" t="n"/>
      <c r="I289" s="28" t="n"/>
      <c r="J289" s="40" t="n"/>
      <c r="K289" s="28" t="n"/>
      <c r="L289" s="28" t="n"/>
      <c r="M289" s="28" t="n"/>
      <c r="N289" s="28" t="n"/>
      <c r="O289" s="28" t="n"/>
      <c r="P289" s="28" t="n"/>
      <c r="Q289" s="28" t="n"/>
      <c r="R289" s="28" t="n"/>
      <c r="S289" s="28" t="n"/>
    </row>
    <row r="290">
      <c r="A290" s="125" t="n">
        <v>284</v>
      </c>
      <c r="B290" s="32" t="n"/>
      <c r="C290" s="32" t="n"/>
      <c r="D290" s="32" t="n"/>
      <c r="E290" s="32" t="n"/>
      <c r="F290" s="41" t="n"/>
      <c r="G290" s="32" t="n"/>
      <c r="H290" s="41" t="n"/>
      <c r="I290" s="32" t="n"/>
      <c r="J290" s="42" t="n"/>
      <c r="K290" s="32" t="n"/>
      <c r="L290" s="32" t="n"/>
      <c r="M290" s="32" t="n"/>
      <c r="N290" s="32" t="n"/>
      <c r="O290" s="32" t="n"/>
      <c r="P290" s="32" t="n"/>
      <c r="Q290" s="32" t="n"/>
      <c r="R290" s="32" t="n"/>
      <c r="S290" s="32" t="n"/>
    </row>
    <row r="291">
      <c r="A291" s="123" t="n">
        <v>285</v>
      </c>
      <c r="B291" s="28" t="n"/>
      <c r="C291" s="28" t="n"/>
      <c r="D291" s="28" t="n"/>
      <c r="E291" s="28" t="n"/>
      <c r="F291" s="39" t="n"/>
      <c r="G291" s="28" t="n"/>
      <c r="H291" s="39" t="n"/>
      <c r="I291" s="28" t="n"/>
      <c r="J291" s="40" t="n"/>
      <c r="K291" s="28" t="n"/>
      <c r="L291" s="28" t="n"/>
      <c r="M291" s="28" t="n"/>
      <c r="N291" s="28" t="n"/>
      <c r="O291" s="28" t="n"/>
      <c r="P291" s="28" t="n"/>
      <c r="Q291" s="28" t="n"/>
      <c r="R291" s="28" t="n"/>
      <c r="S291" s="28" t="n"/>
    </row>
    <row r="292">
      <c r="A292" s="125" t="n">
        <v>286</v>
      </c>
      <c r="B292" s="32" t="n"/>
      <c r="C292" s="32" t="n"/>
      <c r="D292" s="32" t="n"/>
      <c r="E292" s="32" t="n"/>
      <c r="F292" s="41" t="n"/>
      <c r="G292" s="32" t="n"/>
      <c r="H292" s="41" t="n"/>
      <c r="I292" s="32" t="n"/>
      <c r="J292" s="42" t="n"/>
      <c r="K292" s="32" t="n"/>
      <c r="L292" s="32" t="n"/>
      <c r="M292" s="32" t="n"/>
      <c r="N292" s="32" t="n"/>
      <c r="O292" s="32" t="n"/>
      <c r="P292" s="32" t="n"/>
      <c r="Q292" s="32" t="n"/>
      <c r="R292" s="32" t="n"/>
      <c r="S292" s="32" t="n"/>
    </row>
    <row r="293">
      <c r="A293" s="123" t="n">
        <v>287</v>
      </c>
      <c r="B293" s="28" t="n"/>
      <c r="C293" s="28" t="n"/>
      <c r="D293" s="28" t="n"/>
      <c r="E293" s="28" t="n"/>
      <c r="F293" s="39" t="n"/>
      <c r="G293" s="28" t="n"/>
      <c r="H293" s="39" t="n"/>
      <c r="I293" s="28" t="n"/>
      <c r="J293" s="40" t="n"/>
      <c r="K293" s="28" t="n"/>
      <c r="L293" s="28" t="n"/>
      <c r="M293" s="28" t="n"/>
      <c r="N293" s="28" t="n"/>
      <c r="O293" s="28" t="n"/>
      <c r="P293" s="28" t="n"/>
      <c r="Q293" s="28" t="n"/>
      <c r="R293" s="28" t="n"/>
      <c r="S293" s="28" t="n"/>
    </row>
    <row r="294">
      <c r="A294" s="125" t="n">
        <v>288</v>
      </c>
      <c r="B294" s="32" t="n"/>
      <c r="C294" s="32" t="n"/>
      <c r="D294" s="32" t="n"/>
      <c r="E294" s="32" t="n"/>
      <c r="F294" s="41" t="n"/>
      <c r="G294" s="32" t="n"/>
      <c r="H294" s="41" t="n"/>
      <c r="I294" s="32" t="n"/>
      <c r="J294" s="42" t="n"/>
      <c r="K294" s="32" t="n"/>
      <c r="L294" s="32" t="n"/>
      <c r="M294" s="32" t="n"/>
      <c r="N294" s="32" t="n"/>
      <c r="O294" s="32" t="n"/>
      <c r="P294" s="32" t="n"/>
      <c r="Q294" s="32" t="n"/>
      <c r="R294" s="32" t="n"/>
      <c r="S294" s="32" t="n"/>
    </row>
    <row r="295">
      <c r="A295" s="123" t="n">
        <v>289</v>
      </c>
      <c r="B295" s="28" t="n"/>
      <c r="C295" s="28" t="n"/>
      <c r="D295" s="28" t="n"/>
      <c r="E295" s="28" t="n"/>
      <c r="F295" s="39" t="n"/>
      <c r="G295" s="28" t="n"/>
      <c r="H295" s="39" t="n"/>
      <c r="I295" s="28" t="n"/>
      <c r="J295" s="40" t="n"/>
      <c r="K295" s="28" t="n"/>
      <c r="L295" s="28" t="n"/>
      <c r="M295" s="28" t="n"/>
      <c r="N295" s="28" t="n"/>
      <c r="O295" s="28" t="n"/>
      <c r="P295" s="28" t="n"/>
      <c r="Q295" s="28" t="n"/>
      <c r="R295" s="28" t="n"/>
      <c r="S295" s="28" t="n"/>
    </row>
    <row r="296">
      <c r="A296" s="125" t="n">
        <v>290</v>
      </c>
      <c r="B296" s="32" t="n"/>
      <c r="C296" s="32" t="n"/>
      <c r="D296" s="32" t="n"/>
      <c r="E296" s="32" t="n"/>
      <c r="F296" s="41" t="n"/>
      <c r="G296" s="32" t="n"/>
      <c r="H296" s="41" t="n"/>
      <c r="I296" s="32" t="n"/>
      <c r="J296" s="42" t="n"/>
      <c r="K296" s="32" t="n"/>
      <c r="L296" s="32" t="n"/>
      <c r="M296" s="32" t="n"/>
      <c r="N296" s="32" t="n"/>
      <c r="O296" s="32" t="n"/>
      <c r="P296" s="32" t="n"/>
      <c r="Q296" s="32" t="n"/>
      <c r="R296" s="32" t="n"/>
      <c r="S296" s="32" t="n"/>
    </row>
    <row r="297">
      <c r="A297" s="123" t="n">
        <v>291</v>
      </c>
      <c r="B297" s="28" t="n"/>
      <c r="C297" s="28" t="n"/>
      <c r="D297" s="28" t="n"/>
      <c r="E297" s="28" t="n"/>
      <c r="F297" s="39" t="n"/>
      <c r="G297" s="28" t="n"/>
      <c r="H297" s="39" t="n"/>
      <c r="I297" s="28" t="n"/>
      <c r="J297" s="40" t="n"/>
      <c r="K297" s="28" t="n"/>
      <c r="L297" s="28" t="n"/>
      <c r="M297" s="28" t="n"/>
      <c r="N297" s="28" t="n"/>
      <c r="O297" s="28" t="n"/>
      <c r="P297" s="28" t="n"/>
      <c r="Q297" s="28" t="n"/>
      <c r="R297" s="28" t="n"/>
      <c r="S297" s="28" t="n"/>
    </row>
    <row r="298">
      <c r="A298" s="125" t="n">
        <v>292</v>
      </c>
      <c r="B298" s="32" t="n"/>
      <c r="C298" s="32" t="n"/>
      <c r="D298" s="32" t="n"/>
      <c r="E298" s="32" t="n"/>
      <c r="F298" s="41" t="n"/>
      <c r="G298" s="32" t="n"/>
      <c r="H298" s="41" t="n"/>
      <c r="I298" s="32" t="n"/>
      <c r="J298" s="42" t="n"/>
      <c r="K298" s="32" t="n"/>
      <c r="L298" s="32" t="n"/>
      <c r="M298" s="32" t="n"/>
      <c r="N298" s="32" t="n"/>
      <c r="O298" s="32" t="n"/>
      <c r="P298" s="32" t="n"/>
      <c r="Q298" s="32" t="n"/>
      <c r="R298" s="32" t="n"/>
      <c r="S298" s="32" t="n"/>
    </row>
    <row r="299">
      <c r="A299" s="123" t="n">
        <v>293</v>
      </c>
      <c r="B299" s="28" t="n"/>
      <c r="C299" s="28" t="n"/>
      <c r="D299" s="28" t="n"/>
      <c r="E299" s="28" t="n"/>
      <c r="F299" s="39" t="n"/>
      <c r="G299" s="28" t="n"/>
      <c r="H299" s="39" t="n"/>
      <c r="I299" s="28" t="n"/>
      <c r="J299" s="40" t="n"/>
      <c r="K299" s="28" t="n"/>
      <c r="L299" s="28" t="n"/>
      <c r="M299" s="28" t="n"/>
      <c r="N299" s="28" t="n"/>
      <c r="O299" s="28" t="n"/>
      <c r="P299" s="28" t="n"/>
      <c r="Q299" s="28" t="n"/>
      <c r="R299" s="28" t="n"/>
      <c r="S299" s="28" t="n"/>
    </row>
    <row r="300">
      <c r="A300" s="125" t="n">
        <v>294</v>
      </c>
      <c r="B300" s="32" t="n"/>
      <c r="C300" s="32" t="n"/>
      <c r="D300" s="32" t="n"/>
      <c r="E300" s="32" t="n"/>
      <c r="F300" s="41" t="n"/>
      <c r="G300" s="32" t="n"/>
      <c r="H300" s="41" t="n"/>
      <c r="I300" s="32" t="n"/>
      <c r="J300" s="42" t="n"/>
      <c r="K300" s="32" t="n"/>
      <c r="L300" s="32" t="n"/>
      <c r="M300" s="32" t="n"/>
      <c r="N300" s="32" t="n"/>
      <c r="O300" s="32" t="n"/>
      <c r="P300" s="32" t="n"/>
      <c r="Q300" s="32" t="n"/>
      <c r="R300" s="32" t="n"/>
      <c r="S300" s="32" t="n"/>
    </row>
    <row r="301">
      <c r="A301" s="123" t="n">
        <v>295</v>
      </c>
      <c r="B301" s="28" t="n"/>
      <c r="C301" s="28" t="n"/>
      <c r="D301" s="28" t="n"/>
      <c r="E301" s="28" t="n"/>
      <c r="F301" s="39" t="n"/>
      <c r="G301" s="28" t="n"/>
      <c r="H301" s="39" t="n"/>
      <c r="I301" s="28" t="n"/>
      <c r="J301" s="40" t="n"/>
      <c r="K301" s="28" t="n"/>
      <c r="L301" s="28" t="n"/>
      <c r="M301" s="28" t="n"/>
      <c r="N301" s="28" t="n"/>
      <c r="O301" s="28" t="n"/>
      <c r="P301" s="28" t="n"/>
      <c r="Q301" s="28" t="n"/>
      <c r="R301" s="28" t="n"/>
      <c r="S301" s="28" t="n"/>
    </row>
    <row r="302">
      <c r="A302" s="125" t="n">
        <v>296</v>
      </c>
      <c r="B302" s="32" t="n"/>
      <c r="C302" s="32" t="n"/>
      <c r="D302" s="32" t="n"/>
      <c r="E302" s="32" t="n"/>
      <c r="F302" s="41" t="n"/>
      <c r="G302" s="32" t="n"/>
      <c r="H302" s="41" t="n"/>
      <c r="I302" s="32" t="n"/>
      <c r="J302" s="42" t="n"/>
      <c r="K302" s="32" t="n"/>
      <c r="L302" s="32" t="n"/>
      <c r="M302" s="32" t="n"/>
      <c r="N302" s="32" t="n"/>
      <c r="O302" s="32" t="n"/>
      <c r="P302" s="32" t="n"/>
      <c r="Q302" s="32" t="n"/>
      <c r="R302" s="32" t="n"/>
      <c r="S302" s="32" t="n"/>
    </row>
    <row r="303">
      <c r="A303" s="123" t="n">
        <v>297</v>
      </c>
      <c r="B303" s="28" t="n"/>
      <c r="C303" s="28" t="n"/>
      <c r="D303" s="28" t="n"/>
      <c r="E303" s="28" t="n"/>
      <c r="F303" s="39" t="n"/>
      <c r="G303" s="28" t="n"/>
      <c r="H303" s="39" t="n"/>
      <c r="I303" s="28" t="n"/>
      <c r="J303" s="40" t="n"/>
      <c r="K303" s="28" t="n"/>
      <c r="L303" s="28" t="n"/>
      <c r="M303" s="28" t="n"/>
      <c r="N303" s="28" t="n"/>
      <c r="O303" s="28" t="n"/>
      <c r="P303" s="28" t="n"/>
      <c r="Q303" s="28" t="n"/>
      <c r="R303" s="28" t="n"/>
      <c r="S303" s="28" t="n"/>
    </row>
    <row r="304">
      <c r="A304" s="125" t="n">
        <v>298</v>
      </c>
      <c r="B304" s="32" t="n"/>
      <c r="C304" s="32" t="n"/>
      <c r="D304" s="32" t="n"/>
      <c r="E304" s="32" t="n"/>
      <c r="F304" s="41" t="n"/>
      <c r="G304" s="32" t="n"/>
      <c r="H304" s="41" t="n"/>
      <c r="I304" s="32" t="n"/>
      <c r="J304" s="42" t="n"/>
      <c r="K304" s="32" t="n"/>
      <c r="L304" s="32" t="n"/>
      <c r="M304" s="32" t="n"/>
      <c r="N304" s="32" t="n"/>
      <c r="O304" s="32" t="n"/>
      <c r="P304" s="32" t="n"/>
      <c r="Q304" s="32" t="n"/>
      <c r="R304" s="32" t="n"/>
      <c r="S304" s="32" t="n"/>
    </row>
    <row r="305">
      <c r="A305" s="123" t="n">
        <v>299</v>
      </c>
      <c r="B305" s="28" t="n"/>
      <c r="C305" s="28" t="n"/>
      <c r="D305" s="28" t="n"/>
      <c r="E305" s="28" t="n"/>
      <c r="F305" s="39" t="n"/>
      <c r="G305" s="28" t="n"/>
      <c r="H305" s="39" t="n"/>
      <c r="I305" s="28" t="n"/>
      <c r="J305" s="40" t="n"/>
      <c r="K305" s="28" t="n"/>
      <c r="L305" s="28" t="n"/>
      <c r="M305" s="28" t="n"/>
      <c r="N305" s="28" t="n"/>
      <c r="O305" s="28" t="n"/>
      <c r="P305" s="28" t="n"/>
      <c r="Q305" s="28" t="n"/>
      <c r="R305" s="28" t="n"/>
      <c r="S305" s="28" t="n"/>
    </row>
    <row r="306">
      <c r="A306" s="125" t="n">
        <v>300</v>
      </c>
      <c r="B306" s="32" t="n"/>
      <c r="C306" s="32" t="n"/>
      <c r="D306" s="32" t="n"/>
      <c r="E306" s="32" t="n"/>
      <c r="F306" s="41" t="n"/>
      <c r="G306" s="32" t="n"/>
      <c r="H306" s="41" t="n"/>
      <c r="I306" s="32" t="n"/>
      <c r="J306" s="42" t="n"/>
      <c r="K306" s="32" t="n"/>
      <c r="L306" s="32" t="n"/>
      <c r="M306" s="32" t="n"/>
      <c r="N306" s="32" t="n"/>
      <c r="O306" s="32" t="n"/>
      <c r="P306" s="32" t="n"/>
      <c r="Q306" s="32" t="n"/>
      <c r="R306" s="32" t="n"/>
      <c r="S306" s="32" t="n"/>
    </row>
    <row r="307">
      <c r="A307" s="123" t="n">
        <v>301</v>
      </c>
      <c r="B307" s="28" t="n"/>
      <c r="C307" s="28" t="n"/>
      <c r="D307" s="28" t="n"/>
      <c r="E307" s="28" t="n"/>
      <c r="F307" s="39" t="n"/>
      <c r="G307" s="28" t="n"/>
      <c r="H307" s="39" t="n"/>
      <c r="I307" s="28" t="n"/>
      <c r="J307" s="40" t="n"/>
      <c r="K307" s="28" t="n"/>
      <c r="L307" s="28" t="n"/>
      <c r="M307" s="28" t="n"/>
      <c r="N307" s="28" t="n"/>
      <c r="O307" s="28" t="n"/>
      <c r="P307" s="28" t="n"/>
      <c r="Q307" s="28" t="n"/>
      <c r="R307" s="28" t="n"/>
      <c r="S307" s="28" t="n"/>
    </row>
    <row r="308">
      <c r="A308" s="125" t="n">
        <v>302</v>
      </c>
      <c r="B308" s="32" t="n"/>
      <c r="C308" s="32" t="n"/>
      <c r="D308" s="32" t="n"/>
      <c r="E308" s="32" t="n"/>
      <c r="F308" s="41" t="n"/>
      <c r="G308" s="32" t="n"/>
      <c r="H308" s="41" t="n"/>
      <c r="I308" s="32" t="n"/>
      <c r="J308" s="42" t="n"/>
      <c r="K308" s="32" t="n"/>
      <c r="L308" s="32" t="n"/>
      <c r="M308" s="32" t="n"/>
      <c r="N308" s="32" t="n"/>
      <c r="O308" s="32" t="n"/>
      <c r="P308" s="32" t="n"/>
      <c r="Q308" s="32" t="n"/>
      <c r="R308" s="32" t="n"/>
      <c r="S308" s="32" t="n"/>
    </row>
    <row r="309">
      <c r="A309" s="123" t="n">
        <v>303</v>
      </c>
      <c r="B309" s="28" t="n"/>
      <c r="C309" s="28" t="n"/>
      <c r="D309" s="28" t="n"/>
      <c r="E309" s="28" t="n"/>
      <c r="F309" s="39" t="n"/>
      <c r="G309" s="28" t="n"/>
      <c r="H309" s="39" t="n"/>
      <c r="I309" s="28" t="n"/>
      <c r="J309" s="40" t="n"/>
      <c r="K309" s="28" t="n"/>
      <c r="L309" s="28" t="n"/>
      <c r="M309" s="28" t="n"/>
      <c r="N309" s="28" t="n"/>
      <c r="O309" s="28" t="n"/>
      <c r="P309" s="28" t="n"/>
      <c r="Q309" s="28" t="n"/>
      <c r="R309" s="28" t="n"/>
      <c r="S309" s="28" t="n"/>
    </row>
    <row r="310">
      <c r="A310" s="125" t="n">
        <v>304</v>
      </c>
      <c r="B310" s="32" t="n"/>
      <c r="C310" s="32" t="n"/>
      <c r="D310" s="32" t="n"/>
      <c r="E310" s="32" t="n"/>
      <c r="F310" s="41" t="n"/>
      <c r="G310" s="32" t="n"/>
      <c r="H310" s="41" t="n"/>
      <c r="I310" s="32" t="n"/>
      <c r="J310" s="42" t="n"/>
      <c r="K310" s="32" t="n"/>
      <c r="L310" s="32" t="n"/>
      <c r="M310" s="32" t="n"/>
      <c r="N310" s="32" t="n"/>
      <c r="O310" s="32" t="n"/>
      <c r="P310" s="32" t="n"/>
      <c r="Q310" s="32" t="n"/>
      <c r="R310" s="32" t="n"/>
      <c r="S310" s="32" t="n"/>
    </row>
    <row r="311">
      <c r="A311" s="123" t="n">
        <v>305</v>
      </c>
      <c r="B311" s="28" t="n"/>
      <c r="C311" s="28" t="n"/>
      <c r="D311" s="28" t="n"/>
      <c r="E311" s="28" t="n"/>
      <c r="F311" s="39" t="n"/>
      <c r="G311" s="28" t="n"/>
      <c r="H311" s="39" t="n"/>
      <c r="I311" s="28" t="n"/>
      <c r="J311" s="40" t="n"/>
      <c r="K311" s="28" t="n"/>
      <c r="L311" s="28" t="n"/>
      <c r="M311" s="28" t="n"/>
      <c r="N311" s="28" t="n"/>
      <c r="O311" s="28" t="n"/>
      <c r="P311" s="28" t="n"/>
      <c r="Q311" s="28" t="n"/>
      <c r="R311" s="28" t="n"/>
      <c r="S311" s="28" t="n"/>
    </row>
    <row r="312">
      <c r="A312" s="125" t="n">
        <v>306</v>
      </c>
      <c r="B312" s="32" t="n"/>
      <c r="C312" s="32" t="n"/>
      <c r="D312" s="32" t="n"/>
      <c r="E312" s="32" t="n"/>
      <c r="F312" s="41" t="n"/>
      <c r="G312" s="32" t="n"/>
      <c r="H312" s="41" t="n"/>
      <c r="I312" s="32" t="n"/>
      <c r="J312" s="42" t="n"/>
      <c r="K312" s="32" t="n"/>
      <c r="L312" s="32" t="n"/>
      <c r="M312" s="32" t="n"/>
      <c r="N312" s="32" t="n"/>
      <c r="O312" s="32" t="n"/>
      <c r="P312" s="32" t="n"/>
      <c r="Q312" s="32" t="n"/>
      <c r="R312" s="32" t="n"/>
      <c r="S312" s="32" t="n"/>
    </row>
    <row r="313">
      <c r="A313" s="123" t="n">
        <v>307</v>
      </c>
      <c r="B313" s="28" t="n"/>
      <c r="C313" s="28" t="n"/>
      <c r="D313" s="28" t="n"/>
      <c r="E313" s="28" t="n"/>
      <c r="F313" s="39" t="n"/>
      <c r="G313" s="28" t="n"/>
      <c r="H313" s="39" t="n"/>
      <c r="I313" s="28" t="n"/>
      <c r="J313" s="40" t="n"/>
      <c r="K313" s="28" t="n"/>
      <c r="L313" s="28" t="n"/>
      <c r="M313" s="28" t="n"/>
      <c r="N313" s="28" t="n"/>
      <c r="O313" s="28" t="n"/>
      <c r="P313" s="28" t="n"/>
      <c r="Q313" s="28" t="n"/>
      <c r="R313" s="28" t="n"/>
      <c r="S313" s="28" t="n"/>
    </row>
    <row r="314">
      <c r="A314" s="125" t="n">
        <v>308</v>
      </c>
      <c r="B314" s="32" t="n"/>
      <c r="C314" s="32" t="n"/>
      <c r="D314" s="32" t="n"/>
      <c r="E314" s="32" t="n"/>
      <c r="F314" s="41" t="n"/>
      <c r="G314" s="32" t="n"/>
      <c r="H314" s="41" t="n"/>
      <c r="I314" s="32" t="n"/>
      <c r="J314" s="42" t="n"/>
      <c r="K314" s="32" t="n"/>
      <c r="L314" s="32" t="n"/>
      <c r="M314" s="32" t="n"/>
      <c r="N314" s="32" t="n"/>
      <c r="O314" s="32" t="n"/>
      <c r="P314" s="32" t="n"/>
      <c r="Q314" s="32" t="n"/>
      <c r="R314" s="32" t="n"/>
      <c r="S314" s="32" t="n"/>
    </row>
    <row r="315">
      <c r="A315" s="123" t="n">
        <v>309</v>
      </c>
      <c r="B315" s="28" t="n"/>
      <c r="C315" s="28" t="n"/>
      <c r="D315" s="28" t="n"/>
      <c r="E315" s="28" t="n"/>
      <c r="F315" s="39" t="n"/>
      <c r="G315" s="28" t="n"/>
      <c r="H315" s="39" t="n"/>
      <c r="I315" s="28" t="n"/>
      <c r="J315" s="40" t="n"/>
      <c r="K315" s="28" t="n"/>
      <c r="L315" s="28" t="n"/>
      <c r="M315" s="28" t="n"/>
      <c r="N315" s="28" t="n"/>
      <c r="O315" s="28" t="n"/>
      <c r="P315" s="28" t="n"/>
      <c r="Q315" s="28" t="n"/>
      <c r="R315" s="28" t="n"/>
      <c r="S315" s="28" t="n"/>
    </row>
    <row r="316">
      <c r="A316" s="125" t="n">
        <v>310</v>
      </c>
      <c r="B316" s="32" t="n"/>
      <c r="C316" s="32" t="n"/>
      <c r="D316" s="32" t="n"/>
      <c r="E316" s="32" t="n"/>
      <c r="F316" s="41" t="n"/>
      <c r="G316" s="32" t="n"/>
      <c r="H316" s="41" t="n"/>
      <c r="I316" s="32" t="n"/>
      <c r="J316" s="42" t="n"/>
      <c r="K316" s="32" t="n"/>
      <c r="L316" s="32" t="n"/>
      <c r="M316" s="32" t="n"/>
      <c r="N316" s="32" t="n"/>
      <c r="O316" s="32" t="n"/>
      <c r="P316" s="32" t="n"/>
      <c r="Q316" s="32" t="n"/>
      <c r="R316" s="32" t="n"/>
      <c r="S316" s="32" t="n"/>
    </row>
    <row r="317">
      <c r="A317" s="123" t="n">
        <v>311</v>
      </c>
      <c r="B317" s="28" t="n"/>
      <c r="C317" s="28" t="n"/>
      <c r="D317" s="28" t="n"/>
      <c r="E317" s="28" t="n"/>
      <c r="F317" s="39" t="n"/>
      <c r="G317" s="28" t="n"/>
      <c r="H317" s="39" t="n"/>
      <c r="I317" s="28" t="n"/>
      <c r="J317" s="40" t="n"/>
      <c r="K317" s="28" t="n"/>
      <c r="L317" s="28" t="n"/>
      <c r="M317" s="28" t="n"/>
      <c r="N317" s="28" t="n"/>
      <c r="O317" s="28" t="n"/>
      <c r="P317" s="28" t="n"/>
      <c r="Q317" s="28" t="n"/>
      <c r="R317" s="28" t="n"/>
      <c r="S317" s="28" t="n"/>
    </row>
    <row r="318">
      <c r="A318" s="125" t="n">
        <v>312</v>
      </c>
      <c r="B318" s="32" t="n"/>
      <c r="C318" s="32" t="n"/>
      <c r="D318" s="32" t="n"/>
      <c r="E318" s="32" t="n"/>
      <c r="F318" s="41" t="n"/>
      <c r="G318" s="32" t="n"/>
      <c r="H318" s="41" t="n"/>
      <c r="I318" s="32" t="n"/>
      <c r="J318" s="42" t="n"/>
      <c r="K318" s="32" t="n"/>
      <c r="L318" s="32" t="n"/>
      <c r="M318" s="32" t="n"/>
      <c r="N318" s="32" t="n"/>
      <c r="O318" s="32" t="n"/>
      <c r="P318" s="32" t="n"/>
      <c r="Q318" s="32" t="n"/>
      <c r="R318" s="32" t="n"/>
      <c r="S318" s="32" t="n"/>
    </row>
    <row r="319">
      <c r="A319" s="123" t="n">
        <v>313</v>
      </c>
      <c r="B319" s="28" t="n"/>
      <c r="C319" s="28" t="n"/>
      <c r="D319" s="28" t="n"/>
      <c r="E319" s="28" t="n"/>
      <c r="F319" s="39" t="n"/>
      <c r="G319" s="28" t="n"/>
      <c r="H319" s="39" t="n"/>
      <c r="I319" s="28" t="n"/>
      <c r="J319" s="40" t="n"/>
      <c r="K319" s="28" t="n"/>
      <c r="L319" s="28" t="n"/>
      <c r="M319" s="28" t="n"/>
      <c r="N319" s="28" t="n"/>
      <c r="O319" s="28" t="n"/>
      <c r="P319" s="28" t="n"/>
      <c r="Q319" s="28" t="n"/>
      <c r="R319" s="28" t="n"/>
      <c r="S319" s="28" t="n"/>
    </row>
    <row r="320">
      <c r="A320" s="125" t="n">
        <v>314</v>
      </c>
      <c r="B320" s="32" t="n"/>
      <c r="C320" s="32" t="n"/>
      <c r="D320" s="32" t="n"/>
      <c r="E320" s="32" t="n"/>
      <c r="F320" s="41" t="n"/>
      <c r="G320" s="32" t="n"/>
      <c r="H320" s="41" t="n"/>
      <c r="I320" s="32" t="n"/>
      <c r="J320" s="42" t="n"/>
      <c r="K320" s="32" t="n"/>
      <c r="L320" s="32" t="n"/>
      <c r="M320" s="32" t="n"/>
      <c r="N320" s="32" t="n"/>
      <c r="O320" s="32" t="n"/>
      <c r="P320" s="32" t="n"/>
      <c r="Q320" s="32" t="n"/>
      <c r="R320" s="32" t="n"/>
      <c r="S320" s="32" t="n"/>
    </row>
    <row r="321">
      <c r="A321" s="123" t="n">
        <v>315</v>
      </c>
      <c r="B321" s="28" t="n"/>
      <c r="C321" s="28" t="n"/>
      <c r="D321" s="28" t="n"/>
      <c r="E321" s="28" t="n"/>
      <c r="F321" s="39" t="n"/>
      <c r="G321" s="28" t="n"/>
      <c r="H321" s="39" t="n"/>
      <c r="I321" s="28" t="n"/>
      <c r="J321" s="40" t="n"/>
      <c r="K321" s="28" t="n"/>
      <c r="L321" s="28" t="n"/>
      <c r="M321" s="28" t="n"/>
      <c r="N321" s="28" t="n"/>
      <c r="O321" s="28" t="n"/>
      <c r="P321" s="28" t="n"/>
      <c r="Q321" s="28" t="n"/>
      <c r="R321" s="28" t="n"/>
      <c r="S321" s="28" t="n"/>
    </row>
    <row r="322">
      <c r="A322" s="125" t="n">
        <v>316</v>
      </c>
      <c r="B322" s="32" t="n"/>
      <c r="C322" s="32" t="n"/>
      <c r="D322" s="32" t="n"/>
      <c r="E322" s="32" t="n"/>
      <c r="F322" s="41" t="n"/>
      <c r="G322" s="32" t="n"/>
      <c r="H322" s="41" t="n"/>
      <c r="I322" s="32" t="n"/>
      <c r="J322" s="42" t="n"/>
      <c r="K322" s="32" t="n"/>
      <c r="L322" s="32" t="n"/>
      <c r="M322" s="32" t="n"/>
      <c r="N322" s="32" t="n"/>
      <c r="O322" s="32" t="n"/>
      <c r="P322" s="32" t="n"/>
      <c r="Q322" s="32" t="n"/>
      <c r="R322" s="32" t="n"/>
      <c r="S322" s="32" t="n"/>
    </row>
    <row r="323">
      <c r="A323" s="123" t="n">
        <v>317</v>
      </c>
      <c r="B323" s="28" t="n"/>
      <c r="C323" s="28" t="n"/>
      <c r="D323" s="28" t="n"/>
      <c r="E323" s="28" t="n"/>
      <c r="F323" s="39" t="n"/>
      <c r="G323" s="28" t="n"/>
      <c r="H323" s="39" t="n"/>
      <c r="I323" s="28" t="n"/>
      <c r="J323" s="40" t="n"/>
      <c r="K323" s="28" t="n"/>
      <c r="L323" s="28" t="n"/>
      <c r="M323" s="28" t="n"/>
      <c r="N323" s="28" t="n"/>
      <c r="O323" s="28" t="n"/>
      <c r="P323" s="28" t="n"/>
      <c r="Q323" s="28" t="n"/>
      <c r="R323" s="28" t="n"/>
      <c r="S323" s="28" t="n"/>
    </row>
    <row r="324">
      <c r="A324" s="125" t="n">
        <v>318</v>
      </c>
      <c r="B324" s="32" t="n"/>
      <c r="C324" s="32" t="n"/>
      <c r="D324" s="32" t="n"/>
      <c r="E324" s="32" t="n"/>
      <c r="F324" s="41" t="n"/>
      <c r="G324" s="32" t="n"/>
      <c r="H324" s="41" t="n"/>
      <c r="I324" s="32" t="n"/>
      <c r="J324" s="42" t="n"/>
      <c r="K324" s="32" t="n"/>
      <c r="L324" s="32" t="n"/>
      <c r="M324" s="32" t="n"/>
      <c r="N324" s="32" t="n"/>
      <c r="O324" s="32" t="n"/>
      <c r="P324" s="32" t="n"/>
      <c r="Q324" s="32" t="n"/>
      <c r="R324" s="32" t="n"/>
      <c r="S324" s="32" t="n"/>
    </row>
    <row r="325">
      <c r="A325" s="123" t="n">
        <v>319</v>
      </c>
      <c r="B325" s="28" t="n"/>
      <c r="C325" s="28" t="n"/>
      <c r="D325" s="28" t="n"/>
      <c r="E325" s="28" t="n"/>
      <c r="F325" s="39" t="n"/>
      <c r="G325" s="28" t="n"/>
      <c r="H325" s="39" t="n"/>
      <c r="I325" s="28" t="n"/>
      <c r="J325" s="40" t="n"/>
      <c r="K325" s="28" t="n"/>
      <c r="L325" s="28" t="n"/>
      <c r="M325" s="28" t="n"/>
      <c r="N325" s="28" t="n"/>
      <c r="O325" s="28" t="n"/>
      <c r="P325" s="28" t="n"/>
      <c r="Q325" s="28" t="n"/>
      <c r="R325" s="28" t="n"/>
      <c r="S325" s="28" t="n"/>
    </row>
    <row r="326">
      <c r="A326" s="125" t="n">
        <v>320</v>
      </c>
      <c r="B326" s="32" t="n"/>
      <c r="C326" s="32" t="n"/>
      <c r="D326" s="32" t="n"/>
      <c r="E326" s="32" t="n"/>
      <c r="F326" s="41" t="n"/>
      <c r="G326" s="32" t="n"/>
      <c r="H326" s="41" t="n"/>
      <c r="I326" s="32" t="n"/>
      <c r="J326" s="42" t="n"/>
      <c r="K326" s="32" t="n"/>
      <c r="L326" s="32" t="n"/>
      <c r="M326" s="32" t="n"/>
      <c r="N326" s="32" t="n"/>
      <c r="O326" s="32" t="n"/>
      <c r="P326" s="32" t="n"/>
      <c r="Q326" s="32" t="n"/>
      <c r="R326" s="32" t="n"/>
      <c r="S326" s="32" t="n"/>
    </row>
    <row r="327">
      <c r="A327" s="123" t="n">
        <v>321</v>
      </c>
      <c r="B327" s="28" t="n"/>
      <c r="C327" s="28" t="n"/>
      <c r="D327" s="28" t="n"/>
      <c r="E327" s="28" t="n"/>
      <c r="F327" s="39" t="n"/>
      <c r="G327" s="28" t="n"/>
      <c r="H327" s="39" t="n"/>
      <c r="I327" s="28" t="n"/>
      <c r="J327" s="40" t="n"/>
      <c r="K327" s="28" t="n"/>
      <c r="L327" s="28" t="n"/>
      <c r="M327" s="28" t="n"/>
      <c r="N327" s="28" t="n"/>
      <c r="O327" s="28" t="n"/>
      <c r="P327" s="28" t="n"/>
      <c r="Q327" s="28" t="n"/>
      <c r="R327" s="28" t="n"/>
      <c r="S327" s="28" t="n"/>
    </row>
    <row r="328">
      <c r="A328" s="125" t="n">
        <v>322</v>
      </c>
      <c r="B328" s="32" t="n"/>
      <c r="C328" s="32" t="n"/>
      <c r="D328" s="32" t="n"/>
      <c r="E328" s="32" t="n"/>
      <c r="F328" s="41" t="n"/>
      <c r="G328" s="32" t="n"/>
      <c r="H328" s="41" t="n"/>
      <c r="I328" s="32" t="n"/>
      <c r="J328" s="42" t="n"/>
      <c r="K328" s="32" t="n"/>
      <c r="L328" s="32" t="n"/>
      <c r="M328" s="32" t="n"/>
      <c r="N328" s="32" t="n"/>
      <c r="O328" s="32" t="n"/>
      <c r="P328" s="32" t="n"/>
      <c r="Q328" s="32" t="n"/>
      <c r="R328" s="32" t="n"/>
      <c r="S328" s="32" t="n"/>
    </row>
    <row r="329">
      <c r="A329" s="123" t="n">
        <v>323</v>
      </c>
      <c r="B329" s="28" t="n"/>
      <c r="C329" s="28" t="n"/>
      <c r="D329" s="28" t="n"/>
      <c r="E329" s="28" t="n"/>
      <c r="F329" s="39" t="n"/>
      <c r="G329" s="28" t="n"/>
      <c r="H329" s="39" t="n"/>
      <c r="I329" s="28" t="n"/>
      <c r="J329" s="40" t="n"/>
      <c r="K329" s="28" t="n"/>
      <c r="L329" s="28" t="n"/>
      <c r="M329" s="28" t="n"/>
      <c r="N329" s="28" t="n"/>
      <c r="O329" s="28" t="n"/>
      <c r="P329" s="28" t="n"/>
      <c r="Q329" s="28" t="n"/>
      <c r="R329" s="28" t="n"/>
      <c r="S329" s="28" t="n"/>
    </row>
    <row r="330">
      <c r="A330" s="125" t="n">
        <v>324</v>
      </c>
      <c r="B330" s="32" t="n"/>
      <c r="C330" s="32" t="n"/>
      <c r="D330" s="32" t="n"/>
      <c r="E330" s="32" t="n"/>
      <c r="F330" s="41" t="n"/>
      <c r="G330" s="32" t="n"/>
      <c r="H330" s="41" t="n"/>
      <c r="I330" s="32" t="n"/>
      <c r="J330" s="42" t="n"/>
      <c r="K330" s="32" t="n"/>
      <c r="L330" s="32" t="n"/>
      <c r="M330" s="32" t="n"/>
      <c r="N330" s="32" t="n"/>
      <c r="O330" s="32" t="n"/>
      <c r="P330" s="32" t="n"/>
      <c r="Q330" s="32" t="n"/>
      <c r="R330" s="32" t="n"/>
      <c r="S330" s="32" t="n"/>
    </row>
    <row r="331">
      <c r="A331" s="123" t="n">
        <v>325</v>
      </c>
      <c r="B331" s="28" t="n"/>
      <c r="C331" s="28" t="n"/>
      <c r="D331" s="28" t="n"/>
      <c r="E331" s="28" t="n"/>
      <c r="F331" s="39" t="n"/>
      <c r="G331" s="28" t="n"/>
      <c r="H331" s="39" t="n"/>
      <c r="I331" s="28" t="n"/>
      <c r="J331" s="40" t="n"/>
      <c r="K331" s="28" t="n"/>
      <c r="L331" s="28" t="n"/>
      <c r="M331" s="28" t="n"/>
      <c r="N331" s="28" t="n"/>
      <c r="O331" s="28" t="n"/>
      <c r="P331" s="28" t="n"/>
      <c r="Q331" s="28" t="n"/>
      <c r="R331" s="28" t="n"/>
      <c r="S331" s="28" t="n"/>
    </row>
    <row r="332">
      <c r="A332" s="125" t="n">
        <v>326</v>
      </c>
      <c r="B332" s="32" t="n"/>
      <c r="C332" s="32" t="n"/>
      <c r="D332" s="32" t="n"/>
      <c r="E332" s="32" t="n"/>
      <c r="F332" s="41" t="n"/>
      <c r="G332" s="32" t="n"/>
      <c r="H332" s="41" t="n"/>
      <c r="I332" s="32" t="n"/>
      <c r="J332" s="42" t="n"/>
      <c r="K332" s="32" t="n"/>
      <c r="L332" s="32" t="n"/>
      <c r="M332" s="32" t="n"/>
      <c r="N332" s="32" t="n"/>
      <c r="O332" s="32" t="n"/>
      <c r="P332" s="32" t="n"/>
      <c r="Q332" s="32" t="n"/>
      <c r="R332" s="32" t="n"/>
      <c r="S332" s="32" t="n"/>
    </row>
    <row r="333">
      <c r="A333" s="123" t="n">
        <v>327</v>
      </c>
      <c r="B333" s="28" t="n"/>
      <c r="C333" s="28" t="n"/>
      <c r="D333" s="28" t="n"/>
      <c r="E333" s="28" t="n"/>
      <c r="F333" s="39" t="n"/>
      <c r="G333" s="28" t="n"/>
      <c r="H333" s="39" t="n"/>
      <c r="I333" s="28" t="n"/>
      <c r="J333" s="40" t="n"/>
      <c r="K333" s="28" t="n"/>
      <c r="L333" s="28" t="n"/>
      <c r="M333" s="28" t="n"/>
      <c r="N333" s="28" t="n"/>
      <c r="O333" s="28" t="n"/>
      <c r="P333" s="28" t="n"/>
      <c r="Q333" s="28" t="n"/>
      <c r="R333" s="28" t="n"/>
      <c r="S333" s="28" t="n"/>
    </row>
    <row r="334">
      <c r="A334" s="125" t="n">
        <v>328</v>
      </c>
      <c r="B334" s="32" t="n"/>
      <c r="C334" s="32" t="n"/>
      <c r="D334" s="32" t="n"/>
      <c r="E334" s="32" t="n"/>
      <c r="F334" s="41" t="n"/>
      <c r="G334" s="32" t="n"/>
      <c r="H334" s="41" t="n"/>
      <c r="I334" s="32" t="n"/>
      <c r="J334" s="42" t="n"/>
      <c r="K334" s="32" t="n"/>
      <c r="L334" s="32" t="n"/>
      <c r="M334" s="32" t="n"/>
      <c r="N334" s="32" t="n"/>
      <c r="O334" s="32" t="n"/>
      <c r="P334" s="32" t="n"/>
      <c r="Q334" s="32" t="n"/>
      <c r="R334" s="32" t="n"/>
      <c r="S334" s="32" t="n"/>
    </row>
    <row r="335">
      <c r="A335" s="123" t="n">
        <v>329</v>
      </c>
      <c r="B335" s="28" t="n"/>
      <c r="C335" s="28" t="n"/>
      <c r="D335" s="28" t="n"/>
      <c r="E335" s="28" t="n"/>
      <c r="F335" s="39" t="n"/>
      <c r="G335" s="28" t="n"/>
      <c r="H335" s="39" t="n"/>
      <c r="I335" s="28" t="n"/>
      <c r="J335" s="40" t="n"/>
      <c r="K335" s="28" t="n"/>
      <c r="L335" s="28" t="n"/>
      <c r="M335" s="28" t="n"/>
      <c r="N335" s="28" t="n"/>
      <c r="O335" s="28" t="n"/>
      <c r="P335" s="28" t="n"/>
      <c r="Q335" s="28" t="n"/>
      <c r="R335" s="28" t="n"/>
      <c r="S335" s="28" t="n"/>
    </row>
    <row r="336">
      <c r="A336" s="125" t="n">
        <v>330</v>
      </c>
      <c r="B336" s="32" t="n"/>
      <c r="C336" s="32" t="n"/>
      <c r="D336" s="32" t="n"/>
      <c r="E336" s="32" t="n"/>
      <c r="F336" s="41" t="n"/>
      <c r="G336" s="32" t="n"/>
      <c r="H336" s="41" t="n"/>
      <c r="I336" s="32" t="n"/>
      <c r="J336" s="42" t="n"/>
      <c r="K336" s="32" t="n"/>
      <c r="L336" s="32" t="n"/>
      <c r="M336" s="32" t="n"/>
      <c r="N336" s="32" t="n"/>
      <c r="O336" s="32" t="n"/>
      <c r="P336" s="32" t="n"/>
      <c r="Q336" s="32" t="n"/>
      <c r="R336" s="32" t="n"/>
      <c r="S336" s="32" t="n"/>
    </row>
    <row r="337">
      <c r="A337" s="123" t="n">
        <v>331</v>
      </c>
      <c r="B337" s="28" t="n"/>
      <c r="C337" s="28" t="n"/>
      <c r="D337" s="28" t="n"/>
      <c r="E337" s="28" t="n"/>
      <c r="F337" s="39" t="n"/>
      <c r="G337" s="28" t="n"/>
      <c r="H337" s="39" t="n"/>
      <c r="I337" s="28" t="n"/>
      <c r="J337" s="40" t="n"/>
      <c r="K337" s="28" t="n"/>
      <c r="L337" s="28" t="n"/>
      <c r="M337" s="28" t="n"/>
      <c r="N337" s="28" t="n"/>
      <c r="O337" s="28" t="n"/>
      <c r="P337" s="28" t="n"/>
      <c r="Q337" s="28" t="n"/>
      <c r="R337" s="28" t="n"/>
      <c r="S337" s="28" t="n"/>
    </row>
    <row r="338">
      <c r="A338" s="125" t="n">
        <v>332</v>
      </c>
      <c r="B338" s="32" t="n"/>
      <c r="C338" s="32" t="n"/>
      <c r="D338" s="32" t="n"/>
      <c r="E338" s="32" t="n"/>
      <c r="F338" s="41" t="n"/>
      <c r="G338" s="32" t="n"/>
      <c r="H338" s="41" t="n"/>
      <c r="I338" s="32" t="n"/>
      <c r="J338" s="42" t="n"/>
      <c r="K338" s="32" t="n"/>
      <c r="L338" s="32" t="n"/>
      <c r="M338" s="32" t="n"/>
      <c r="N338" s="32" t="n"/>
      <c r="O338" s="32" t="n"/>
      <c r="P338" s="32" t="n"/>
      <c r="Q338" s="32" t="n"/>
      <c r="R338" s="32" t="n"/>
      <c r="S338" s="32" t="n"/>
    </row>
    <row r="339">
      <c r="A339" s="123" t="n">
        <v>333</v>
      </c>
      <c r="B339" s="28" t="n"/>
      <c r="C339" s="28" t="n"/>
      <c r="D339" s="28" t="n"/>
      <c r="E339" s="28" t="n"/>
      <c r="F339" s="39" t="n"/>
      <c r="G339" s="28" t="n"/>
      <c r="H339" s="39" t="n"/>
      <c r="I339" s="28" t="n"/>
      <c r="J339" s="40" t="n"/>
      <c r="K339" s="28" t="n"/>
      <c r="L339" s="28" t="n"/>
      <c r="M339" s="28" t="n"/>
      <c r="N339" s="28" t="n"/>
      <c r="O339" s="28" t="n"/>
      <c r="P339" s="28" t="n"/>
      <c r="Q339" s="28" t="n"/>
      <c r="R339" s="28" t="n"/>
      <c r="S339" s="28" t="n"/>
    </row>
    <row r="340">
      <c r="A340" s="125" t="n">
        <v>334</v>
      </c>
      <c r="B340" s="32" t="n"/>
      <c r="C340" s="32" t="n"/>
      <c r="D340" s="32" t="n"/>
      <c r="E340" s="32" t="n"/>
      <c r="F340" s="41" t="n"/>
      <c r="G340" s="32" t="n"/>
      <c r="H340" s="41" t="n"/>
      <c r="I340" s="32" t="n"/>
      <c r="J340" s="42" t="n"/>
      <c r="K340" s="32" t="n"/>
      <c r="L340" s="32" t="n"/>
      <c r="M340" s="32" t="n"/>
      <c r="N340" s="32" t="n"/>
      <c r="O340" s="32" t="n"/>
      <c r="P340" s="32" t="n"/>
      <c r="Q340" s="32" t="n"/>
      <c r="R340" s="32" t="n"/>
      <c r="S340" s="32" t="n"/>
    </row>
    <row r="341">
      <c r="A341" s="123" t="n">
        <v>335</v>
      </c>
      <c r="B341" s="28" t="n"/>
      <c r="C341" s="28" t="n"/>
      <c r="D341" s="28" t="n"/>
      <c r="E341" s="28" t="n"/>
      <c r="F341" s="39" t="n"/>
      <c r="G341" s="28" t="n"/>
      <c r="H341" s="39" t="n"/>
      <c r="I341" s="28" t="n"/>
      <c r="J341" s="40" t="n"/>
      <c r="K341" s="28" t="n"/>
      <c r="L341" s="28" t="n"/>
      <c r="M341" s="28" t="n"/>
      <c r="N341" s="28" t="n"/>
      <c r="O341" s="28" t="n"/>
      <c r="P341" s="28" t="n"/>
      <c r="Q341" s="28" t="n"/>
      <c r="R341" s="28" t="n"/>
      <c r="S341" s="28" t="n"/>
    </row>
    <row r="342">
      <c r="A342" s="125" t="n">
        <v>336</v>
      </c>
      <c r="B342" s="32" t="n"/>
      <c r="C342" s="32" t="n"/>
      <c r="D342" s="32" t="n"/>
      <c r="E342" s="32" t="n"/>
      <c r="F342" s="41" t="n"/>
      <c r="G342" s="32" t="n"/>
      <c r="H342" s="41" t="n"/>
      <c r="I342" s="32" t="n"/>
      <c r="J342" s="42" t="n"/>
      <c r="K342" s="32" t="n"/>
      <c r="L342" s="32" t="n"/>
      <c r="M342" s="32" t="n"/>
      <c r="N342" s="32" t="n"/>
      <c r="O342" s="32" t="n"/>
      <c r="P342" s="32" t="n"/>
      <c r="Q342" s="32" t="n"/>
      <c r="R342" s="32" t="n"/>
      <c r="S342" s="32" t="n"/>
    </row>
    <row r="343">
      <c r="A343" s="123" t="n">
        <v>337</v>
      </c>
      <c r="B343" s="28" t="n"/>
      <c r="C343" s="28" t="n"/>
      <c r="D343" s="28" t="n"/>
      <c r="E343" s="28" t="n"/>
      <c r="F343" s="39" t="n"/>
      <c r="G343" s="28" t="n"/>
      <c r="H343" s="39" t="n"/>
      <c r="I343" s="28" t="n"/>
      <c r="J343" s="40" t="n"/>
      <c r="K343" s="28" t="n"/>
      <c r="L343" s="28" t="n"/>
      <c r="M343" s="28" t="n"/>
      <c r="N343" s="28" t="n"/>
      <c r="O343" s="28" t="n"/>
      <c r="P343" s="28" t="n"/>
      <c r="Q343" s="28" t="n"/>
      <c r="R343" s="28" t="n"/>
      <c r="S343" s="28" t="n"/>
    </row>
    <row r="344">
      <c r="A344" s="125" t="n">
        <v>338</v>
      </c>
      <c r="B344" s="32" t="n"/>
      <c r="C344" s="32" t="n"/>
      <c r="D344" s="32" t="n"/>
      <c r="E344" s="32" t="n"/>
      <c r="F344" s="41" t="n"/>
      <c r="G344" s="32" t="n"/>
      <c r="H344" s="41" t="n"/>
      <c r="I344" s="32" t="n"/>
      <c r="J344" s="42" t="n"/>
      <c r="K344" s="32" t="n"/>
      <c r="L344" s="32" t="n"/>
      <c r="M344" s="32" t="n"/>
      <c r="N344" s="32" t="n"/>
      <c r="O344" s="32" t="n"/>
      <c r="P344" s="32" t="n"/>
      <c r="Q344" s="32" t="n"/>
      <c r="R344" s="32" t="n"/>
      <c r="S344" s="32" t="n"/>
    </row>
    <row r="345">
      <c r="A345" s="123" t="n">
        <v>339</v>
      </c>
      <c r="B345" s="28" t="n"/>
      <c r="C345" s="28" t="n"/>
      <c r="D345" s="28" t="n"/>
      <c r="E345" s="28" t="n"/>
      <c r="F345" s="39" t="n"/>
      <c r="G345" s="28" t="n"/>
      <c r="H345" s="39" t="n"/>
      <c r="I345" s="28" t="n"/>
      <c r="J345" s="40" t="n"/>
      <c r="K345" s="28" t="n"/>
      <c r="L345" s="28" t="n"/>
      <c r="M345" s="28" t="n"/>
      <c r="N345" s="28" t="n"/>
      <c r="O345" s="28" t="n"/>
      <c r="P345" s="28" t="n"/>
      <c r="Q345" s="28" t="n"/>
      <c r="R345" s="28" t="n"/>
      <c r="S345" s="28" t="n"/>
    </row>
    <row r="346">
      <c r="A346" s="125" t="n">
        <v>340</v>
      </c>
      <c r="B346" s="32" t="n"/>
      <c r="C346" s="32" t="n"/>
      <c r="D346" s="32" t="n"/>
      <c r="E346" s="32" t="n"/>
      <c r="F346" s="41" t="n"/>
      <c r="G346" s="32" t="n"/>
      <c r="H346" s="41" t="n"/>
      <c r="I346" s="32" t="n"/>
      <c r="J346" s="42" t="n"/>
      <c r="K346" s="32" t="n"/>
      <c r="L346" s="32" t="n"/>
      <c r="M346" s="32" t="n"/>
      <c r="N346" s="32" t="n"/>
      <c r="O346" s="32" t="n"/>
      <c r="P346" s="32" t="n"/>
      <c r="Q346" s="32" t="n"/>
      <c r="R346" s="32" t="n"/>
      <c r="S346" s="32" t="n"/>
    </row>
    <row r="347">
      <c r="A347" s="123" t="n">
        <v>341</v>
      </c>
      <c r="B347" s="28" t="n"/>
      <c r="C347" s="28" t="n"/>
      <c r="D347" s="28" t="n"/>
      <c r="E347" s="28" t="n"/>
      <c r="F347" s="39" t="n"/>
      <c r="G347" s="28" t="n"/>
      <c r="H347" s="39" t="n"/>
      <c r="I347" s="28" t="n"/>
      <c r="J347" s="40" t="n"/>
      <c r="K347" s="28" t="n"/>
      <c r="L347" s="28" t="n"/>
      <c r="M347" s="28" t="n"/>
      <c r="N347" s="28" t="n"/>
      <c r="O347" s="28" t="n"/>
      <c r="P347" s="28" t="n"/>
      <c r="Q347" s="28" t="n"/>
      <c r="R347" s="28" t="n"/>
      <c r="S347" s="28" t="n"/>
    </row>
    <row r="348">
      <c r="A348" s="125" t="n">
        <v>342</v>
      </c>
      <c r="B348" s="32" t="n"/>
      <c r="C348" s="32" t="n"/>
      <c r="D348" s="32" t="n"/>
      <c r="E348" s="32" t="n"/>
      <c r="F348" s="41" t="n"/>
      <c r="G348" s="32" t="n"/>
      <c r="H348" s="41" t="n"/>
      <c r="I348" s="32" t="n"/>
      <c r="J348" s="42" t="n"/>
      <c r="K348" s="32" t="n"/>
      <c r="L348" s="32" t="n"/>
      <c r="M348" s="32" t="n"/>
      <c r="N348" s="32" t="n"/>
      <c r="O348" s="32" t="n"/>
      <c r="P348" s="32" t="n"/>
      <c r="Q348" s="32" t="n"/>
      <c r="R348" s="32" t="n"/>
      <c r="S348" s="32" t="n"/>
    </row>
    <row r="349">
      <c r="A349" s="123" t="n">
        <v>343</v>
      </c>
      <c r="B349" s="28" t="n"/>
      <c r="C349" s="28" t="n"/>
      <c r="D349" s="28" t="n"/>
      <c r="E349" s="28" t="n"/>
      <c r="F349" s="39" t="n"/>
      <c r="G349" s="28" t="n"/>
      <c r="H349" s="39" t="n"/>
      <c r="I349" s="28" t="n"/>
      <c r="J349" s="40" t="n"/>
      <c r="K349" s="28" t="n"/>
      <c r="L349" s="28" t="n"/>
      <c r="M349" s="28" t="n"/>
      <c r="N349" s="28" t="n"/>
      <c r="O349" s="28" t="n"/>
      <c r="P349" s="28" t="n"/>
      <c r="Q349" s="28" t="n"/>
      <c r="R349" s="28" t="n"/>
      <c r="S349" s="28" t="n"/>
    </row>
    <row r="350">
      <c r="A350" s="125" t="n">
        <v>344</v>
      </c>
      <c r="B350" s="32" t="n"/>
      <c r="C350" s="32" t="n"/>
      <c r="D350" s="32" t="n"/>
      <c r="E350" s="32" t="n"/>
      <c r="F350" s="41" t="n"/>
      <c r="G350" s="32" t="n"/>
      <c r="H350" s="41" t="n"/>
      <c r="I350" s="32" t="n"/>
      <c r="J350" s="42" t="n"/>
      <c r="K350" s="32" t="n"/>
      <c r="L350" s="32" t="n"/>
      <c r="M350" s="32" t="n"/>
      <c r="N350" s="32" t="n"/>
      <c r="O350" s="32" t="n"/>
      <c r="P350" s="32" t="n"/>
      <c r="Q350" s="32" t="n"/>
      <c r="R350" s="32" t="n"/>
      <c r="S350" s="32" t="n"/>
    </row>
    <row r="351">
      <c r="A351" s="123" t="n">
        <v>345</v>
      </c>
      <c r="B351" s="28" t="n"/>
      <c r="C351" s="28" t="n"/>
      <c r="D351" s="28" t="n"/>
      <c r="E351" s="28" t="n"/>
      <c r="F351" s="39" t="n"/>
      <c r="G351" s="28" t="n"/>
      <c r="H351" s="39" t="n"/>
      <c r="I351" s="28" t="n"/>
      <c r="J351" s="40" t="n"/>
      <c r="K351" s="28" t="n"/>
      <c r="L351" s="28" t="n"/>
      <c r="M351" s="28" t="n"/>
      <c r="N351" s="28" t="n"/>
      <c r="O351" s="28" t="n"/>
      <c r="P351" s="28" t="n"/>
      <c r="Q351" s="28" t="n"/>
      <c r="R351" s="28" t="n"/>
      <c r="S351" s="28" t="n"/>
    </row>
    <row r="352">
      <c r="A352" s="125" t="n">
        <v>346</v>
      </c>
      <c r="B352" s="32" t="n"/>
      <c r="C352" s="32" t="n"/>
      <c r="D352" s="32" t="n"/>
      <c r="E352" s="32" t="n"/>
      <c r="F352" s="41" t="n"/>
      <c r="G352" s="32" t="n"/>
      <c r="H352" s="41" t="n"/>
      <c r="I352" s="32" t="n"/>
      <c r="J352" s="42" t="n"/>
      <c r="K352" s="32" t="n"/>
      <c r="L352" s="32" t="n"/>
      <c r="M352" s="32" t="n"/>
      <c r="N352" s="32" t="n"/>
      <c r="O352" s="32" t="n"/>
      <c r="P352" s="32" t="n"/>
      <c r="Q352" s="32" t="n"/>
      <c r="R352" s="32" t="n"/>
      <c r="S352" s="32" t="n"/>
    </row>
    <row r="353">
      <c r="A353" s="123" t="n">
        <v>347</v>
      </c>
      <c r="B353" s="28" t="n"/>
      <c r="C353" s="28" t="n"/>
      <c r="D353" s="28" t="n"/>
      <c r="E353" s="28" t="n"/>
      <c r="F353" s="39" t="n"/>
      <c r="G353" s="28" t="n"/>
      <c r="H353" s="39" t="n"/>
      <c r="I353" s="28" t="n"/>
      <c r="J353" s="40" t="n"/>
      <c r="K353" s="28" t="n"/>
      <c r="L353" s="28" t="n"/>
      <c r="M353" s="28" t="n"/>
      <c r="N353" s="28" t="n"/>
      <c r="O353" s="28" t="n"/>
      <c r="P353" s="28" t="n"/>
      <c r="Q353" s="28" t="n"/>
      <c r="R353" s="28" t="n"/>
      <c r="S353" s="28" t="n"/>
    </row>
    <row r="354">
      <c r="A354" s="125" t="n">
        <v>348</v>
      </c>
      <c r="B354" s="32" t="n"/>
      <c r="C354" s="32" t="n"/>
      <c r="D354" s="32" t="n"/>
      <c r="E354" s="32" t="n"/>
      <c r="F354" s="41" t="n"/>
      <c r="G354" s="32" t="n"/>
      <c r="H354" s="41" t="n"/>
      <c r="I354" s="32" t="n"/>
      <c r="J354" s="42" t="n"/>
      <c r="K354" s="32" t="n"/>
      <c r="L354" s="32" t="n"/>
      <c r="M354" s="32" t="n"/>
      <c r="N354" s="32" t="n"/>
      <c r="O354" s="32" t="n"/>
      <c r="P354" s="32" t="n"/>
      <c r="Q354" s="32" t="n"/>
      <c r="R354" s="32" t="n"/>
      <c r="S354" s="32" t="n"/>
    </row>
    <row r="355">
      <c r="A355" s="123" t="n">
        <v>349</v>
      </c>
      <c r="B355" s="28" t="n"/>
      <c r="C355" s="28" t="n"/>
      <c r="D355" s="28" t="n"/>
      <c r="E355" s="28" t="n"/>
      <c r="F355" s="39" t="n"/>
      <c r="G355" s="28" t="n"/>
      <c r="H355" s="39" t="n"/>
      <c r="I355" s="28" t="n"/>
      <c r="J355" s="40" t="n"/>
      <c r="K355" s="28" t="n"/>
      <c r="L355" s="28" t="n"/>
      <c r="M355" s="28" t="n"/>
      <c r="N355" s="28" t="n"/>
      <c r="O355" s="28" t="n"/>
      <c r="P355" s="28" t="n"/>
      <c r="Q355" s="28" t="n"/>
      <c r="R355" s="28" t="n"/>
      <c r="S355" s="28" t="n"/>
    </row>
    <row r="356">
      <c r="A356" s="125" t="n">
        <v>350</v>
      </c>
      <c r="B356" s="32" t="n"/>
      <c r="C356" s="32" t="n"/>
      <c r="D356" s="32" t="n"/>
      <c r="E356" s="32" t="n"/>
      <c r="F356" s="41" t="n"/>
      <c r="G356" s="32" t="n"/>
      <c r="H356" s="41" t="n"/>
      <c r="I356" s="32" t="n"/>
      <c r="J356" s="42" t="n"/>
      <c r="K356" s="32" t="n"/>
      <c r="L356" s="32" t="n"/>
      <c r="M356" s="32" t="n"/>
      <c r="N356" s="32" t="n"/>
      <c r="O356" s="32" t="n"/>
      <c r="P356" s="32" t="n"/>
      <c r="Q356" s="32" t="n"/>
      <c r="R356" s="32" t="n"/>
      <c r="S356" s="32" t="n"/>
    </row>
    <row r="357">
      <c r="A357" s="123" t="n">
        <v>351</v>
      </c>
      <c r="B357" s="28" t="n"/>
      <c r="C357" s="28" t="n"/>
      <c r="D357" s="28" t="n"/>
      <c r="E357" s="28" t="n"/>
      <c r="F357" s="39" t="n"/>
      <c r="G357" s="28" t="n"/>
      <c r="H357" s="39" t="n"/>
      <c r="I357" s="28" t="n"/>
      <c r="J357" s="40" t="n"/>
      <c r="K357" s="28" t="n"/>
      <c r="L357" s="28" t="n"/>
      <c r="M357" s="28" t="n"/>
      <c r="N357" s="28" t="n"/>
      <c r="O357" s="28" t="n"/>
      <c r="P357" s="28" t="n"/>
      <c r="Q357" s="28" t="n"/>
      <c r="R357" s="28" t="n"/>
      <c r="S357" s="28" t="n"/>
    </row>
    <row r="358">
      <c r="A358" s="125" t="n">
        <v>352</v>
      </c>
      <c r="B358" s="32" t="n"/>
      <c r="C358" s="32" t="n"/>
      <c r="D358" s="32" t="n"/>
      <c r="E358" s="32" t="n"/>
      <c r="F358" s="41" t="n"/>
      <c r="G358" s="32" t="n"/>
      <c r="H358" s="41" t="n"/>
      <c r="I358" s="32" t="n"/>
      <c r="J358" s="42" t="n"/>
      <c r="K358" s="32" t="n"/>
      <c r="L358" s="32" t="n"/>
      <c r="M358" s="32" t="n"/>
      <c r="N358" s="32" t="n"/>
      <c r="O358" s="32" t="n"/>
      <c r="P358" s="32" t="n"/>
      <c r="Q358" s="32" t="n"/>
      <c r="R358" s="32" t="n"/>
      <c r="S358" s="32" t="n"/>
    </row>
    <row r="359">
      <c r="A359" s="123" t="n">
        <v>353</v>
      </c>
      <c r="B359" s="28" t="n"/>
      <c r="C359" s="28" t="n"/>
      <c r="D359" s="28" t="n"/>
      <c r="E359" s="28" t="n"/>
      <c r="F359" s="39" t="n"/>
      <c r="G359" s="28" t="n"/>
      <c r="H359" s="39" t="n"/>
      <c r="I359" s="28" t="n"/>
      <c r="J359" s="40" t="n"/>
      <c r="K359" s="28" t="n"/>
      <c r="L359" s="28" t="n"/>
      <c r="M359" s="28" t="n"/>
      <c r="N359" s="28" t="n"/>
      <c r="O359" s="28" t="n"/>
      <c r="P359" s="28" t="n"/>
      <c r="Q359" s="28" t="n"/>
      <c r="R359" s="28" t="n"/>
      <c r="S359" s="28" t="n"/>
    </row>
    <row r="360">
      <c r="A360" s="125" t="n">
        <v>354</v>
      </c>
      <c r="B360" s="32" t="n"/>
      <c r="C360" s="32" t="n"/>
      <c r="D360" s="32" t="n"/>
      <c r="E360" s="32" t="n"/>
      <c r="F360" s="41" t="n"/>
      <c r="G360" s="32" t="n"/>
      <c r="H360" s="41" t="n"/>
      <c r="I360" s="32" t="n"/>
      <c r="J360" s="42" t="n"/>
      <c r="K360" s="32" t="n"/>
      <c r="L360" s="32" t="n"/>
      <c r="M360" s="32" t="n"/>
      <c r="N360" s="32" t="n"/>
      <c r="O360" s="32" t="n"/>
      <c r="P360" s="32" t="n"/>
      <c r="Q360" s="32" t="n"/>
      <c r="R360" s="32" t="n"/>
      <c r="S360" s="32" t="n"/>
    </row>
    <row r="361">
      <c r="A361" s="123" t="n">
        <v>355</v>
      </c>
      <c r="B361" s="28" t="n"/>
      <c r="C361" s="28" t="n"/>
      <c r="D361" s="28" t="n"/>
      <c r="E361" s="28" t="n"/>
      <c r="F361" s="39" t="n"/>
      <c r="G361" s="28" t="n"/>
      <c r="H361" s="39" t="n"/>
      <c r="I361" s="28" t="n"/>
      <c r="J361" s="40" t="n"/>
      <c r="K361" s="28" t="n"/>
      <c r="L361" s="28" t="n"/>
      <c r="M361" s="28" t="n"/>
      <c r="N361" s="28" t="n"/>
      <c r="O361" s="28" t="n"/>
      <c r="P361" s="28" t="n"/>
      <c r="Q361" s="28" t="n"/>
      <c r="R361" s="28" t="n"/>
      <c r="S361" s="28" t="n"/>
    </row>
    <row r="362">
      <c r="A362" s="125" t="n">
        <v>356</v>
      </c>
      <c r="B362" s="32" t="n"/>
      <c r="C362" s="32" t="n"/>
      <c r="D362" s="32" t="n"/>
      <c r="E362" s="32" t="n"/>
      <c r="F362" s="41" t="n"/>
      <c r="G362" s="32" t="n"/>
      <c r="H362" s="41" t="n"/>
      <c r="I362" s="32" t="n"/>
      <c r="J362" s="42" t="n"/>
      <c r="K362" s="32" t="n"/>
      <c r="L362" s="32" t="n"/>
      <c r="M362" s="32" t="n"/>
      <c r="N362" s="32" t="n"/>
      <c r="O362" s="32" t="n"/>
      <c r="P362" s="32" t="n"/>
      <c r="Q362" s="32" t="n"/>
      <c r="R362" s="32" t="n"/>
      <c r="S362" s="32" t="n"/>
    </row>
    <row r="363">
      <c r="A363" s="123" t="n">
        <v>357</v>
      </c>
      <c r="B363" s="28" t="n"/>
      <c r="C363" s="28" t="n"/>
      <c r="D363" s="28" t="n"/>
      <c r="E363" s="28" t="n"/>
      <c r="F363" s="39" t="n"/>
      <c r="G363" s="28" t="n"/>
      <c r="H363" s="39" t="n"/>
      <c r="I363" s="28" t="n"/>
      <c r="J363" s="40" t="n"/>
      <c r="K363" s="28" t="n"/>
      <c r="L363" s="28" t="n"/>
      <c r="M363" s="28" t="n"/>
      <c r="N363" s="28" t="n"/>
      <c r="O363" s="28" t="n"/>
      <c r="P363" s="28" t="n"/>
      <c r="Q363" s="28" t="n"/>
      <c r="R363" s="28" t="n"/>
      <c r="S363" s="28" t="n"/>
    </row>
    <row r="364">
      <c r="A364" s="125" t="n">
        <v>358</v>
      </c>
      <c r="B364" s="32" t="n"/>
      <c r="C364" s="32" t="n"/>
      <c r="D364" s="32" t="n"/>
      <c r="E364" s="32" t="n"/>
      <c r="F364" s="41" t="n"/>
      <c r="G364" s="32" t="n"/>
      <c r="H364" s="41" t="n"/>
      <c r="I364" s="32" t="n"/>
      <c r="J364" s="42" t="n"/>
      <c r="K364" s="32" t="n"/>
      <c r="L364" s="32" t="n"/>
      <c r="M364" s="32" t="n"/>
      <c r="N364" s="32" t="n"/>
      <c r="O364" s="32" t="n"/>
      <c r="P364" s="32" t="n"/>
      <c r="Q364" s="32" t="n"/>
      <c r="R364" s="32" t="n"/>
      <c r="S364" s="32" t="n"/>
    </row>
    <row r="365">
      <c r="A365" s="123" t="n">
        <v>359</v>
      </c>
      <c r="B365" s="28" t="n"/>
      <c r="C365" s="28" t="n"/>
      <c r="D365" s="28" t="n"/>
      <c r="E365" s="28" t="n"/>
      <c r="F365" s="39" t="n"/>
      <c r="G365" s="28" t="n"/>
      <c r="H365" s="39" t="n"/>
      <c r="I365" s="28" t="n"/>
      <c r="J365" s="40" t="n"/>
      <c r="K365" s="28" t="n"/>
      <c r="L365" s="28" t="n"/>
      <c r="M365" s="28" t="n"/>
      <c r="N365" s="28" t="n"/>
      <c r="O365" s="28" t="n"/>
      <c r="P365" s="28" t="n"/>
      <c r="Q365" s="28" t="n"/>
      <c r="R365" s="28" t="n"/>
      <c r="S365" s="28" t="n"/>
    </row>
    <row r="366">
      <c r="A366" s="125" t="n">
        <v>360</v>
      </c>
      <c r="B366" s="32" t="n"/>
      <c r="C366" s="32" t="n"/>
      <c r="D366" s="32" t="n"/>
      <c r="E366" s="32" t="n"/>
      <c r="F366" s="41" t="n"/>
      <c r="G366" s="32" t="n"/>
      <c r="H366" s="41" t="n"/>
      <c r="I366" s="32" t="n"/>
      <c r="J366" s="42" t="n"/>
      <c r="K366" s="32" t="n"/>
      <c r="L366" s="32" t="n"/>
      <c r="M366" s="32" t="n"/>
      <c r="N366" s="32" t="n"/>
      <c r="O366" s="32" t="n"/>
      <c r="P366" s="32" t="n"/>
      <c r="Q366" s="32" t="n"/>
      <c r="R366" s="32" t="n"/>
      <c r="S366" s="32" t="n"/>
    </row>
    <row r="367">
      <c r="A367" s="123" t="n">
        <v>361</v>
      </c>
      <c r="B367" s="28" t="n"/>
      <c r="C367" s="28" t="n"/>
      <c r="D367" s="28" t="n"/>
      <c r="E367" s="28" t="n"/>
      <c r="F367" s="39" t="n"/>
      <c r="G367" s="28" t="n"/>
      <c r="H367" s="39" t="n"/>
      <c r="I367" s="28" t="n"/>
      <c r="J367" s="40" t="n"/>
      <c r="K367" s="28" t="n"/>
      <c r="L367" s="28" t="n"/>
      <c r="M367" s="28" t="n"/>
      <c r="N367" s="28" t="n"/>
      <c r="O367" s="28" t="n"/>
      <c r="P367" s="28" t="n"/>
      <c r="Q367" s="28" t="n"/>
      <c r="R367" s="28" t="n"/>
      <c r="S367" s="28" t="n"/>
    </row>
    <row r="368">
      <c r="A368" s="125" t="n">
        <v>362</v>
      </c>
      <c r="B368" s="32" t="n"/>
      <c r="C368" s="32" t="n"/>
      <c r="D368" s="32" t="n"/>
      <c r="E368" s="32" t="n"/>
      <c r="F368" s="41" t="n"/>
      <c r="G368" s="32" t="n"/>
      <c r="H368" s="41" t="n"/>
      <c r="I368" s="32" t="n"/>
      <c r="J368" s="42" t="n"/>
      <c r="K368" s="32" t="n"/>
      <c r="L368" s="32" t="n"/>
      <c r="M368" s="32" t="n"/>
      <c r="N368" s="32" t="n"/>
      <c r="O368" s="32" t="n"/>
      <c r="P368" s="32" t="n"/>
      <c r="Q368" s="32" t="n"/>
      <c r="R368" s="32" t="n"/>
      <c r="S368" s="32" t="n"/>
    </row>
    <row r="369">
      <c r="A369" s="123" t="n">
        <v>363</v>
      </c>
      <c r="B369" s="28" t="n"/>
      <c r="C369" s="28" t="n"/>
      <c r="D369" s="28" t="n"/>
      <c r="E369" s="28" t="n"/>
      <c r="F369" s="39" t="n"/>
      <c r="G369" s="28" t="n"/>
      <c r="H369" s="39" t="n"/>
      <c r="I369" s="28" t="n"/>
      <c r="J369" s="40" t="n"/>
      <c r="K369" s="28" t="n"/>
      <c r="L369" s="28" t="n"/>
      <c r="M369" s="28" t="n"/>
      <c r="N369" s="28" t="n"/>
      <c r="O369" s="28" t="n"/>
      <c r="P369" s="28" t="n"/>
      <c r="Q369" s="28" t="n"/>
      <c r="R369" s="28" t="n"/>
      <c r="S369" s="28" t="n"/>
    </row>
    <row r="370">
      <c r="A370" s="125" t="n">
        <v>364</v>
      </c>
      <c r="B370" s="32" t="n"/>
      <c r="C370" s="32" t="n"/>
      <c r="D370" s="32" t="n"/>
      <c r="E370" s="32" t="n"/>
      <c r="F370" s="41" t="n"/>
      <c r="G370" s="32" t="n"/>
      <c r="H370" s="41" t="n"/>
      <c r="I370" s="32" t="n"/>
      <c r="J370" s="42" t="n"/>
      <c r="K370" s="32" t="n"/>
      <c r="L370" s="32" t="n"/>
      <c r="M370" s="32" t="n"/>
      <c r="N370" s="32" t="n"/>
      <c r="O370" s="32" t="n"/>
      <c r="P370" s="32" t="n"/>
      <c r="Q370" s="32" t="n"/>
      <c r="R370" s="32" t="n"/>
      <c r="S370" s="32" t="n"/>
    </row>
    <row r="371">
      <c r="A371" s="123" t="n">
        <v>365</v>
      </c>
      <c r="B371" s="28" t="n"/>
      <c r="C371" s="28" t="n"/>
      <c r="D371" s="28" t="n"/>
      <c r="E371" s="28" t="n"/>
      <c r="F371" s="39" t="n"/>
      <c r="G371" s="28" t="n"/>
      <c r="H371" s="39" t="n"/>
      <c r="I371" s="28" t="n"/>
      <c r="J371" s="40" t="n"/>
      <c r="K371" s="28" t="n"/>
      <c r="L371" s="28" t="n"/>
      <c r="M371" s="28" t="n"/>
      <c r="N371" s="28" t="n"/>
      <c r="O371" s="28" t="n"/>
      <c r="P371" s="28" t="n"/>
      <c r="Q371" s="28" t="n"/>
      <c r="R371" s="28" t="n"/>
      <c r="S371" s="28" t="n"/>
    </row>
    <row r="372">
      <c r="A372" s="125" t="n">
        <v>366</v>
      </c>
      <c r="B372" s="32" t="n"/>
      <c r="C372" s="32" t="n"/>
      <c r="D372" s="32" t="n"/>
      <c r="E372" s="32" t="n"/>
      <c r="F372" s="41" t="n"/>
      <c r="G372" s="32" t="n"/>
      <c r="H372" s="41" t="n"/>
      <c r="I372" s="32" t="n"/>
      <c r="J372" s="42" t="n"/>
      <c r="K372" s="32" t="n"/>
      <c r="L372" s="32" t="n"/>
      <c r="M372" s="32" t="n"/>
      <c r="N372" s="32" t="n"/>
      <c r="O372" s="32" t="n"/>
      <c r="P372" s="32" t="n"/>
      <c r="Q372" s="32" t="n"/>
      <c r="R372" s="32" t="n"/>
      <c r="S372" s="32" t="n"/>
    </row>
    <row r="373">
      <c r="A373" s="123" t="n">
        <v>367</v>
      </c>
      <c r="B373" s="28" t="n"/>
      <c r="C373" s="28" t="n"/>
      <c r="D373" s="28" t="n"/>
      <c r="E373" s="28" t="n"/>
      <c r="F373" s="39" t="n"/>
      <c r="G373" s="28" t="n"/>
      <c r="H373" s="39" t="n"/>
      <c r="I373" s="28" t="n"/>
      <c r="J373" s="40" t="n"/>
      <c r="K373" s="28" t="n"/>
      <c r="L373" s="28" t="n"/>
      <c r="M373" s="28" t="n"/>
      <c r="N373" s="28" t="n"/>
      <c r="O373" s="28" t="n"/>
      <c r="P373" s="28" t="n"/>
      <c r="Q373" s="28" t="n"/>
      <c r="R373" s="28" t="n"/>
      <c r="S373" s="28" t="n"/>
    </row>
    <row r="374">
      <c r="A374" s="125" t="n">
        <v>368</v>
      </c>
      <c r="B374" s="32" t="n"/>
      <c r="C374" s="32" t="n"/>
      <c r="D374" s="32" t="n"/>
      <c r="E374" s="32" t="n"/>
      <c r="F374" s="41" t="n"/>
      <c r="G374" s="32" t="n"/>
      <c r="H374" s="41" t="n"/>
      <c r="I374" s="32" t="n"/>
      <c r="J374" s="42" t="n"/>
      <c r="K374" s="32" t="n"/>
      <c r="L374" s="32" t="n"/>
      <c r="M374" s="32" t="n"/>
      <c r="N374" s="32" t="n"/>
      <c r="O374" s="32" t="n"/>
      <c r="P374" s="32" t="n"/>
      <c r="Q374" s="32" t="n"/>
      <c r="R374" s="32" t="n"/>
      <c r="S374" s="32" t="n"/>
    </row>
    <row r="375">
      <c r="A375" s="123" t="n">
        <v>369</v>
      </c>
      <c r="B375" s="28" t="n"/>
      <c r="C375" s="28" t="n"/>
      <c r="D375" s="28" t="n"/>
      <c r="E375" s="28" t="n"/>
      <c r="F375" s="39" t="n"/>
      <c r="G375" s="28" t="n"/>
      <c r="H375" s="39" t="n"/>
      <c r="I375" s="28" t="n"/>
      <c r="J375" s="40" t="n"/>
      <c r="K375" s="28" t="n"/>
      <c r="L375" s="28" t="n"/>
      <c r="M375" s="28" t="n"/>
      <c r="N375" s="28" t="n"/>
      <c r="O375" s="28" t="n"/>
      <c r="P375" s="28" t="n"/>
      <c r="Q375" s="28" t="n"/>
      <c r="R375" s="28" t="n"/>
      <c r="S375" s="28" t="n"/>
    </row>
    <row r="376">
      <c r="A376" s="125" t="n">
        <v>370</v>
      </c>
      <c r="B376" s="32" t="n"/>
      <c r="C376" s="32" t="n"/>
      <c r="D376" s="32" t="n"/>
      <c r="E376" s="32" t="n"/>
      <c r="F376" s="41" t="n"/>
      <c r="G376" s="32" t="n"/>
      <c r="H376" s="41" t="n"/>
      <c r="I376" s="32" t="n"/>
      <c r="J376" s="42" t="n"/>
      <c r="K376" s="32" t="n"/>
      <c r="L376" s="32" t="n"/>
      <c r="M376" s="32" t="n"/>
      <c r="N376" s="32" t="n"/>
      <c r="O376" s="32" t="n"/>
      <c r="P376" s="32" t="n"/>
      <c r="Q376" s="32" t="n"/>
      <c r="R376" s="32" t="n"/>
      <c r="S376" s="32" t="n"/>
    </row>
    <row r="377">
      <c r="A377" s="123" t="n">
        <v>371</v>
      </c>
      <c r="B377" s="28" t="n"/>
      <c r="C377" s="28" t="n"/>
      <c r="D377" s="28" t="n"/>
      <c r="E377" s="28" t="n"/>
      <c r="F377" s="39" t="n"/>
      <c r="G377" s="28" t="n"/>
      <c r="H377" s="39" t="n"/>
      <c r="I377" s="28" t="n"/>
      <c r="J377" s="40" t="n"/>
      <c r="K377" s="28" t="n"/>
      <c r="L377" s="28" t="n"/>
      <c r="M377" s="28" t="n"/>
      <c r="N377" s="28" t="n"/>
      <c r="O377" s="28" t="n"/>
      <c r="P377" s="28" t="n"/>
      <c r="Q377" s="28" t="n"/>
      <c r="R377" s="28" t="n"/>
      <c r="S377" s="28" t="n"/>
    </row>
    <row r="378">
      <c r="A378" s="125" t="n">
        <v>372</v>
      </c>
      <c r="B378" s="32" t="n"/>
      <c r="C378" s="32" t="n"/>
      <c r="D378" s="32" t="n"/>
      <c r="E378" s="32" t="n"/>
      <c r="F378" s="41" t="n"/>
      <c r="G378" s="32" t="n"/>
      <c r="H378" s="41" t="n"/>
      <c r="I378" s="32" t="n"/>
      <c r="J378" s="42" t="n"/>
      <c r="K378" s="32" t="n"/>
      <c r="L378" s="32" t="n"/>
      <c r="M378" s="32" t="n"/>
      <c r="N378" s="32" t="n"/>
      <c r="O378" s="32" t="n"/>
      <c r="P378" s="32" t="n"/>
      <c r="Q378" s="32" t="n"/>
      <c r="R378" s="32" t="n"/>
      <c r="S378" s="32" t="n"/>
    </row>
    <row r="379">
      <c r="A379" s="123" t="n">
        <v>373</v>
      </c>
      <c r="B379" s="28" t="n"/>
      <c r="C379" s="28" t="n"/>
      <c r="D379" s="28" t="n"/>
      <c r="E379" s="28" t="n"/>
      <c r="F379" s="39" t="n"/>
      <c r="G379" s="28" t="n"/>
      <c r="H379" s="39" t="n"/>
      <c r="I379" s="28" t="n"/>
      <c r="J379" s="40" t="n"/>
      <c r="K379" s="28" t="n"/>
      <c r="L379" s="28" t="n"/>
      <c r="M379" s="28" t="n"/>
      <c r="N379" s="28" t="n"/>
      <c r="O379" s="28" t="n"/>
      <c r="P379" s="28" t="n"/>
      <c r="Q379" s="28" t="n"/>
      <c r="R379" s="28" t="n"/>
      <c r="S379" s="28" t="n"/>
    </row>
    <row r="380">
      <c r="A380" s="125" t="n">
        <v>374</v>
      </c>
      <c r="B380" s="32" t="n"/>
      <c r="C380" s="32" t="n"/>
      <c r="D380" s="32" t="n"/>
      <c r="E380" s="32" t="n"/>
      <c r="F380" s="41" t="n"/>
      <c r="G380" s="32" t="n"/>
      <c r="H380" s="41" t="n"/>
      <c r="I380" s="32" t="n"/>
      <c r="J380" s="42" t="n"/>
      <c r="K380" s="32" t="n"/>
      <c r="L380" s="32" t="n"/>
      <c r="M380" s="32" t="n"/>
      <c r="N380" s="32" t="n"/>
      <c r="O380" s="32" t="n"/>
      <c r="P380" s="32" t="n"/>
      <c r="Q380" s="32" t="n"/>
      <c r="R380" s="32" t="n"/>
      <c r="S380" s="32" t="n"/>
    </row>
    <row r="381">
      <c r="A381" s="123" t="n">
        <v>375</v>
      </c>
      <c r="B381" s="28" t="n"/>
      <c r="C381" s="28" t="n"/>
      <c r="D381" s="28" t="n"/>
      <c r="E381" s="28" t="n"/>
      <c r="F381" s="39" t="n"/>
      <c r="G381" s="28" t="n"/>
      <c r="H381" s="39" t="n"/>
      <c r="I381" s="28" t="n"/>
      <c r="J381" s="40" t="n"/>
      <c r="K381" s="28" t="n"/>
      <c r="L381" s="28" t="n"/>
      <c r="M381" s="28" t="n"/>
      <c r="N381" s="28" t="n"/>
      <c r="O381" s="28" t="n"/>
      <c r="P381" s="28" t="n"/>
      <c r="Q381" s="28" t="n"/>
      <c r="R381" s="28" t="n"/>
      <c r="S381" s="28" t="n"/>
    </row>
    <row r="382">
      <c r="A382" s="125" t="n">
        <v>376</v>
      </c>
      <c r="B382" s="32" t="n"/>
      <c r="C382" s="32" t="n"/>
      <c r="D382" s="32" t="n"/>
      <c r="E382" s="32" t="n"/>
      <c r="F382" s="41" t="n"/>
      <c r="G382" s="32" t="n"/>
      <c r="H382" s="41" t="n"/>
      <c r="I382" s="32" t="n"/>
      <c r="J382" s="42" t="n"/>
      <c r="K382" s="32" t="n"/>
      <c r="L382" s="32" t="n"/>
      <c r="M382" s="32" t="n"/>
      <c r="N382" s="32" t="n"/>
      <c r="O382" s="32" t="n"/>
      <c r="P382" s="32" t="n"/>
      <c r="Q382" s="32" t="n"/>
      <c r="R382" s="32" t="n"/>
      <c r="S382" s="32" t="n"/>
    </row>
    <row r="383">
      <c r="A383" s="123" t="n">
        <v>377</v>
      </c>
      <c r="B383" s="28" t="n"/>
      <c r="C383" s="28" t="n"/>
      <c r="D383" s="28" t="n"/>
      <c r="E383" s="28" t="n"/>
      <c r="F383" s="39" t="n"/>
      <c r="G383" s="28" t="n"/>
      <c r="H383" s="39" t="n"/>
      <c r="I383" s="28" t="n"/>
      <c r="J383" s="40" t="n"/>
      <c r="K383" s="28" t="n"/>
      <c r="L383" s="28" t="n"/>
      <c r="M383" s="28" t="n"/>
      <c r="N383" s="28" t="n"/>
      <c r="O383" s="28" t="n"/>
      <c r="P383" s="28" t="n"/>
      <c r="Q383" s="28" t="n"/>
      <c r="R383" s="28" t="n"/>
      <c r="S383" s="28" t="n"/>
    </row>
    <row r="384">
      <c r="A384" s="125" t="n">
        <v>378</v>
      </c>
      <c r="B384" s="32" t="n"/>
      <c r="C384" s="32" t="n"/>
      <c r="D384" s="32" t="n"/>
      <c r="E384" s="32" t="n"/>
      <c r="F384" s="41" t="n"/>
      <c r="G384" s="32" t="n"/>
      <c r="H384" s="41" t="n"/>
      <c r="I384" s="32" t="n"/>
      <c r="J384" s="42" t="n"/>
      <c r="K384" s="32" t="n"/>
      <c r="L384" s="32" t="n"/>
      <c r="M384" s="32" t="n"/>
      <c r="N384" s="32" t="n"/>
      <c r="O384" s="32" t="n"/>
      <c r="P384" s="32" t="n"/>
      <c r="Q384" s="32" t="n"/>
      <c r="R384" s="32" t="n"/>
      <c r="S384" s="32" t="n"/>
    </row>
    <row r="385">
      <c r="A385" s="123" t="n">
        <v>379</v>
      </c>
      <c r="B385" s="28" t="n"/>
      <c r="C385" s="28" t="n"/>
      <c r="D385" s="28" t="n"/>
      <c r="E385" s="28" t="n"/>
      <c r="F385" s="39" t="n"/>
      <c r="G385" s="28" t="n"/>
      <c r="H385" s="39" t="n"/>
      <c r="I385" s="28" t="n"/>
      <c r="J385" s="40" t="n"/>
      <c r="K385" s="28" t="n"/>
      <c r="L385" s="28" t="n"/>
      <c r="M385" s="28" t="n"/>
      <c r="N385" s="28" t="n"/>
      <c r="O385" s="28" t="n"/>
      <c r="P385" s="28" t="n"/>
      <c r="Q385" s="28" t="n"/>
      <c r="R385" s="28" t="n"/>
      <c r="S385" s="28" t="n"/>
    </row>
    <row r="386">
      <c r="A386" s="125" t="n">
        <v>380</v>
      </c>
      <c r="B386" s="32" t="n"/>
      <c r="C386" s="32" t="n"/>
      <c r="D386" s="32" t="n"/>
      <c r="E386" s="32" t="n"/>
      <c r="F386" s="41" t="n"/>
      <c r="G386" s="32" t="n"/>
      <c r="H386" s="41" t="n"/>
      <c r="I386" s="32" t="n"/>
      <c r="J386" s="42" t="n"/>
      <c r="K386" s="32" t="n"/>
      <c r="L386" s="32" t="n"/>
      <c r="M386" s="32" t="n"/>
      <c r="N386" s="32" t="n"/>
      <c r="O386" s="32" t="n"/>
      <c r="P386" s="32" t="n"/>
      <c r="Q386" s="32" t="n"/>
      <c r="R386" s="32" t="n"/>
      <c r="S386" s="32" t="n"/>
    </row>
    <row r="387">
      <c r="A387" s="123" t="n">
        <v>381</v>
      </c>
      <c r="B387" s="28" t="n"/>
      <c r="C387" s="28" t="n"/>
      <c r="D387" s="28" t="n"/>
      <c r="E387" s="28" t="n"/>
      <c r="F387" s="39" t="n"/>
      <c r="G387" s="28" t="n"/>
      <c r="H387" s="39" t="n"/>
      <c r="I387" s="28" t="n"/>
      <c r="J387" s="40" t="n"/>
      <c r="K387" s="28" t="n"/>
      <c r="L387" s="28" t="n"/>
      <c r="M387" s="28" t="n"/>
      <c r="N387" s="28" t="n"/>
      <c r="O387" s="28" t="n"/>
      <c r="P387" s="28" t="n"/>
      <c r="Q387" s="28" t="n"/>
      <c r="R387" s="28" t="n"/>
      <c r="S387" s="28" t="n"/>
    </row>
    <row r="388">
      <c r="A388" s="125" t="n">
        <v>382</v>
      </c>
      <c r="B388" s="32" t="n"/>
      <c r="C388" s="32" t="n"/>
      <c r="D388" s="32" t="n"/>
      <c r="E388" s="32" t="n"/>
      <c r="F388" s="41" t="n"/>
      <c r="G388" s="32" t="n"/>
      <c r="H388" s="41" t="n"/>
      <c r="I388" s="32" t="n"/>
      <c r="J388" s="42" t="n"/>
      <c r="K388" s="32" t="n"/>
      <c r="L388" s="32" t="n"/>
      <c r="M388" s="32" t="n"/>
      <c r="N388" s="32" t="n"/>
      <c r="O388" s="32" t="n"/>
      <c r="P388" s="32" t="n"/>
      <c r="Q388" s="32" t="n"/>
      <c r="R388" s="32" t="n"/>
      <c r="S388" s="32" t="n"/>
    </row>
    <row r="389">
      <c r="A389" s="123" t="n">
        <v>383</v>
      </c>
      <c r="B389" s="28" t="n"/>
      <c r="C389" s="28" t="n"/>
      <c r="D389" s="28" t="n"/>
      <c r="E389" s="28" t="n"/>
      <c r="F389" s="39" t="n"/>
      <c r="G389" s="28" t="n"/>
      <c r="H389" s="39" t="n"/>
      <c r="I389" s="28" t="n"/>
      <c r="J389" s="40" t="n"/>
      <c r="K389" s="28" t="n"/>
      <c r="L389" s="28" t="n"/>
      <c r="M389" s="28" t="n"/>
      <c r="N389" s="28" t="n"/>
      <c r="O389" s="28" t="n"/>
      <c r="P389" s="28" t="n"/>
      <c r="Q389" s="28" t="n"/>
      <c r="R389" s="28" t="n"/>
      <c r="S389" s="28" t="n"/>
    </row>
    <row r="390">
      <c r="A390" s="125" t="n">
        <v>384</v>
      </c>
      <c r="B390" s="32" t="n"/>
      <c r="C390" s="32" t="n"/>
      <c r="D390" s="32" t="n"/>
      <c r="E390" s="32" t="n"/>
      <c r="F390" s="41" t="n"/>
      <c r="G390" s="32" t="n"/>
      <c r="H390" s="41" t="n"/>
      <c r="I390" s="32" t="n"/>
      <c r="J390" s="42" t="n"/>
      <c r="K390" s="32" t="n"/>
      <c r="L390" s="32" t="n"/>
      <c r="M390" s="32" t="n"/>
      <c r="N390" s="32" t="n"/>
      <c r="O390" s="32" t="n"/>
      <c r="P390" s="32" t="n"/>
      <c r="Q390" s="32" t="n"/>
      <c r="R390" s="32" t="n"/>
      <c r="S390" s="32" t="n"/>
    </row>
    <row r="391">
      <c r="A391" s="123" t="n">
        <v>385</v>
      </c>
      <c r="B391" s="28" t="n"/>
      <c r="C391" s="28" t="n"/>
      <c r="D391" s="28" t="n"/>
      <c r="E391" s="28" t="n"/>
      <c r="F391" s="39" t="n"/>
      <c r="G391" s="28" t="n"/>
      <c r="H391" s="39" t="n"/>
      <c r="I391" s="28" t="n"/>
      <c r="J391" s="40" t="n"/>
      <c r="K391" s="28" t="n"/>
      <c r="L391" s="28" t="n"/>
      <c r="M391" s="28" t="n"/>
      <c r="N391" s="28" t="n"/>
      <c r="O391" s="28" t="n"/>
      <c r="P391" s="28" t="n"/>
      <c r="Q391" s="28" t="n"/>
      <c r="R391" s="28" t="n"/>
      <c r="S391" s="28" t="n"/>
    </row>
    <row r="392">
      <c r="A392" s="125" t="n">
        <v>386</v>
      </c>
      <c r="B392" s="32" t="n"/>
      <c r="C392" s="32" t="n"/>
      <c r="D392" s="32" t="n"/>
      <c r="E392" s="32" t="n"/>
      <c r="F392" s="41" t="n"/>
      <c r="G392" s="32" t="n"/>
      <c r="H392" s="41" t="n"/>
      <c r="I392" s="32" t="n"/>
      <c r="J392" s="42" t="n"/>
      <c r="K392" s="32" t="n"/>
      <c r="L392" s="32" t="n"/>
      <c r="M392" s="32" t="n"/>
      <c r="N392" s="32" t="n"/>
      <c r="O392" s="32" t="n"/>
      <c r="P392" s="32" t="n"/>
      <c r="Q392" s="32" t="n"/>
      <c r="R392" s="32" t="n"/>
      <c r="S392" s="32" t="n"/>
    </row>
    <row r="393">
      <c r="A393" s="123" t="n">
        <v>387</v>
      </c>
      <c r="B393" s="28" t="n"/>
      <c r="C393" s="28" t="n"/>
      <c r="D393" s="28" t="n"/>
      <c r="E393" s="28" t="n"/>
      <c r="F393" s="39" t="n"/>
      <c r="G393" s="28" t="n"/>
      <c r="H393" s="39" t="n"/>
      <c r="I393" s="28" t="n"/>
      <c r="J393" s="40" t="n"/>
      <c r="K393" s="28" t="n"/>
      <c r="L393" s="28" t="n"/>
      <c r="M393" s="28" t="n"/>
      <c r="N393" s="28" t="n"/>
      <c r="O393" s="28" t="n"/>
      <c r="P393" s="28" t="n"/>
      <c r="Q393" s="28" t="n"/>
      <c r="R393" s="28" t="n"/>
      <c r="S393" s="28" t="n"/>
    </row>
    <row r="394">
      <c r="A394" s="125" t="n">
        <v>388</v>
      </c>
      <c r="B394" s="32" t="n"/>
      <c r="C394" s="32" t="n"/>
      <c r="D394" s="32" t="n"/>
      <c r="E394" s="32" t="n"/>
      <c r="F394" s="41" t="n"/>
      <c r="G394" s="32" t="n"/>
      <c r="H394" s="41" t="n"/>
      <c r="I394" s="32" t="n"/>
      <c r="J394" s="42" t="n"/>
      <c r="K394" s="32" t="n"/>
      <c r="L394" s="32" t="n"/>
      <c r="M394" s="32" t="n"/>
      <c r="N394" s="32" t="n"/>
      <c r="O394" s="32" t="n"/>
      <c r="P394" s="32" t="n"/>
      <c r="Q394" s="32" t="n"/>
      <c r="R394" s="32" t="n"/>
      <c r="S394" s="32" t="n"/>
    </row>
    <row r="395">
      <c r="A395" s="123" t="n">
        <v>389</v>
      </c>
      <c r="B395" s="28" t="n"/>
      <c r="C395" s="28" t="n"/>
      <c r="D395" s="28" t="n"/>
      <c r="E395" s="28" t="n"/>
      <c r="F395" s="39" t="n"/>
      <c r="G395" s="28" t="n"/>
      <c r="H395" s="39" t="n"/>
      <c r="I395" s="28" t="n"/>
      <c r="J395" s="40" t="n"/>
      <c r="K395" s="28" t="n"/>
      <c r="L395" s="28" t="n"/>
      <c r="M395" s="28" t="n"/>
      <c r="N395" s="28" t="n"/>
      <c r="O395" s="28" t="n"/>
      <c r="P395" s="28" t="n"/>
      <c r="Q395" s="28" t="n"/>
      <c r="R395" s="28" t="n"/>
      <c r="S395" s="28" t="n"/>
    </row>
    <row r="396">
      <c r="A396" s="125" t="n">
        <v>390</v>
      </c>
      <c r="B396" s="32" t="n"/>
      <c r="C396" s="32" t="n"/>
      <c r="D396" s="32" t="n"/>
      <c r="E396" s="32" t="n"/>
      <c r="F396" s="41" t="n"/>
      <c r="G396" s="32" t="n"/>
      <c r="H396" s="41" t="n"/>
      <c r="I396" s="32" t="n"/>
      <c r="J396" s="42" t="n"/>
      <c r="K396" s="32" t="n"/>
      <c r="L396" s="32" t="n"/>
      <c r="M396" s="32" t="n"/>
      <c r="N396" s="32" t="n"/>
      <c r="O396" s="32" t="n"/>
      <c r="P396" s="32" t="n"/>
      <c r="Q396" s="32" t="n"/>
      <c r="R396" s="32" t="n"/>
      <c r="S396" s="32" t="n"/>
    </row>
    <row r="397">
      <c r="A397" s="123" t="n">
        <v>391</v>
      </c>
      <c r="B397" s="28" t="n"/>
      <c r="C397" s="28" t="n"/>
      <c r="D397" s="28" t="n"/>
      <c r="E397" s="28" t="n"/>
      <c r="F397" s="39" t="n"/>
      <c r="G397" s="28" t="n"/>
      <c r="H397" s="39" t="n"/>
      <c r="I397" s="28" t="n"/>
      <c r="J397" s="40" t="n"/>
      <c r="K397" s="28" t="n"/>
      <c r="L397" s="28" t="n"/>
      <c r="M397" s="28" t="n"/>
      <c r="N397" s="28" t="n"/>
      <c r="O397" s="28" t="n"/>
      <c r="P397" s="28" t="n"/>
      <c r="Q397" s="28" t="n"/>
      <c r="R397" s="28" t="n"/>
      <c r="S397" s="28" t="n"/>
    </row>
    <row r="398">
      <c r="A398" s="125" t="n">
        <v>392</v>
      </c>
      <c r="B398" s="32" t="n"/>
      <c r="C398" s="32" t="n"/>
      <c r="D398" s="32" t="n"/>
      <c r="E398" s="32" t="n"/>
      <c r="F398" s="41" t="n"/>
      <c r="G398" s="32" t="n"/>
      <c r="H398" s="41" t="n"/>
      <c r="I398" s="32" t="n"/>
      <c r="J398" s="42" t="n"/>
      <c r="K398" s="32" t="n"/>
      <c r="L398" s="32" t="n"/>
      <c r="M398" s="32" t="n"/>
      <c r="N398" s="32" t="n"/>
      <c r="O398" s="32" t="n"/>
      <c r="P398" s="32" t="n"/>
      <c r="Q398" s="32" t="n"/>
      <c r="R398" s="32" t="n"/>
      <c r="S398" s="32" t="n"/>
    </row>
    <row r="399">
      <c r="A399" s="123" t="n">
        <v>393</v>
      </c>
      <c r="B399" s="28" t="n"/>
      <c r="C399" s="28" t="n"/>
      <c r="D399" s="28" t="n"/>
      <c r="E399" s="28" t="n"/>
      <c r="F399" s="39" t="n"/>
      <c r="G399" s="28" t="n"/>
      <c r="H399" s="39" t="n"/>
      <c r="I399" s="28" t="n"/>
      <c r="J399" s="40" t="n"/>
      <c r="K399" s="28" t="n"/>
      <c r="L399" s="28" t="n"/>
      <c r="M399" s="28" t="n"/>
      <c r="N399" s="28" t="n"/>
      <c r="O399" s="28" t="n"/>
      <c r="P399" s="28" t="n"/>
      <c r="Q399" s="28" t="n"/>
      <c r="R399" s="28" t="n"/>
      <c r="S399" s="28" t="n"/>
    </row>
    <row r="400">
      <c r="A400" s="125" t="n">
        <v>394</v>
      </c>
      <c r="B400" s="32" t="n"/>
      <c r="C400" s="32" t="n"/>
      <c r="D400" s="32" t="n"/>
      <c r="E400" s="32" t="n"/>
      <c r="F400" s="41" t="n"/>
      <c r="G400" s="32" t="n"/>
      <c r="H400" s="41" t="n"/>
      <c r="I400" s="32" t="n"/>
      <c r="J400" s="42" t="n"/>
      <c r="K400" s="32" t="n"/>
      <c r="L400" s="32" t="n"/>
      <c r="M400" s="32" t="n"/>
      <c r="N400" s="32" t="n"/>
      <c r="O400" s="32" t="n"/>
      <c r="P400" s="32" t="n"/>
      <c r="Q400" s="32" t="n"/>
      <c r="R400" s="32" t="n"/>
      <c r="S400" s="32" t="n"/>
    </row>
    <row r="401">
      <c r="A401" s="123" t="n">
        <v>395</v>
      </c>
      <c r="B401" s="28" t="n"/>
      <c r="C401" s="28" t="n"/>
      <c r="D401" s="28" t="n"/>
      <c r="E401" s="28" t="n"/>
      <c r="F401" s="39" t="n"/>
      <c r="G401" s="28" t="n"/>
      <c r="H401" s="39" t="n"/>
      <c r="I401" s="28" t="n"/>
      <c r="J401" s="40" t="n"/>
      <c r="K401" s="28" t="n"/>
      <c r="L401" s="28" t="n"/>
      <c r="M401" s="28" t="n"/>
      <c r="N401" s="28" t="n"/>
      <c r="O401" s="28" t="n"/>
      <c r="P401" s="28" t="n"/>
      <c r="Q401" s="28" t="n"/>
      <c r="R401" s="28" t="n"/>
      <c r="S401" s="28" t="n"/>
    </row>
    <row r="402">
      <c r="A402" s="125" t="n">
        <v>396</v>
      </c>
      <c r="B402" s="32" t="n"/>
      <c r="C402" s="32" t="n"/>
      <c r="D402" s="32" t="n"/>
      <c r="E402" s="32" t="n"/>
      <c r="F402" s="41" t="n"/>
      <c r="G402" s="32" t="n"/>
      <c r="H402" s="41" t="n"/>
      <c r="I402" s="32" t="n"/>
      <c r="J402" s="42" t="n"/>
      <c r="K402" s="32" t="n"/>
      <c r="L402" s="32" t="n"/>
      <c r="M402" s="32" t="n"/>
      <c r="N402" s="32" t="n"/>
      <c r="O402" s="32" t="n"/>
      <c r="P402" s="32" t="n"/>
      <c r="Q402" s="32" t="n"/>
      <c r="R402" s="32" t="n"/>
      <c r="S402" s="32" t="n"/>
    </row>
    <row r="403">
      <c r="A403" s="123" t="n">
        <v>397</v>
      </c>
      <c r="B403" s="28" t="n"/>
      <c r="C403" s="28" t="n"/>
      <c r="D403" s="28" t="n"/>
      <c r="E403" s="28" t="n"/>
      <c r="F403" s="39" t="n"/>
      <c r="G403" s="28" t="n"/>
      <c r="H403" s="39" t="n"/>
      <c r="I403" s="28" t="n"/>
      <c r="J403" s="40" t="n"/>
      <c r="K403" s="28" t="n"/>
      <c r="L403" s="28" t="n"/>
      <c r="M403" s="28" t="n"/>
      <c r="N403" s="28" t="n"/>
      <c r="O403" s="28" t="n"/>
      <c r="P403" s="28" t="n"/>
      <c r="Q403" s="28" t="n"/>
      <c r="R403" s="28" t="n"/>
      <c r="S403" s="28" t="n"/>
    </row>
    <row r="404">
      <c r="A404" s="125" t="n">
        <v>398</v>
      </c>
      <c r="B404" s="32" t="n"/>
      <c r="C404" s="32" t="n"/>
      <c r="D404" s="32" t="n"/>
      <c r="E404" s="32" t="n"/>
      <c r="F404" s="41" t="n"/>
      <c r="G404" s="32" t="n"/>
      <c r="H404" s="41" t="n"/>
      <c r="I404" s="32" t="n"/>
      <c r="J404" s="42" t="n"/>
      <c r="K404" s="32" t="n"/>
      <c r="L404" s="32" t="n"/>
      <c r="M404" s="32" t="n"/>
      <c r="N404" s="32" t="n"/>
      <c r="O404" s="32" t="n"/>
      <c r="P404" s="32" t="n"/>
      <c r="Q404" s="32" t="n"/>
      <c r="R404" s="32" t="n"/>
      <c r="S404" s="32" t="n"/>
    </row>
    <row r="405">
      <c r="A405" s="123" t="n">
        <v>399</v>
      </c>
      <c r="B405" s="28" t="n"/>
      <c r="C405" s="28" t="n"/>
      <c r="D405" s="28" t="n"/>
      <c r="E405" s="28" t="n"/>
      <c r="F405" s="39" t="n"/>
      <c r="G405" s="28" t="n"/>
      <c r="H405" s="39" t="n"/>
      <c r="I405" s="28" t="n"/>
      <c r="J405" s="40" t="n"/>
      <c r="K405" s="28" t="n"/>
      <c r="L405" s="28" t="n"/>
      <c r="M405" s="28" t="n"/>
      <c r="N405" s="28" t="n"/>
      <c r="O405" s="28" t="n"/>
      <c r="P405" s="28" t="n"/>
      <c r="Q405" s="28" t="n"/>
      <c r="R405" s="28" t="n"/>
      <c r="S405" s="28" t="n"/>
    </row>
    <row r="406">
      <c r="A406" s="125" t="n">
        <v>400</v>
      </c>
      <c r="B406" s="32" t="n"/>
      <c r="C406" s="32" t="n"/>
      <c r="D406" s="32" t="n"/>
      <c r="E406" s="32" t="n"/>
      <c r="F406" s="41" t="n"/>
      <c r="G406" s="32" t="n"/>
      <c r="H406" s="41" t="n"/>
      <c r="I406" s="32" t="n"/>
      <c r="J406" s="42" t="n"/>
      <c r="K406" s="32" t="n"/>
      <c r="L406" s="32" t="n"/>
      <c r="M406" s="32" t="n"/>
      <c r="N406" s="32" t="n"/>
      <c r="O406" s="32" t="n"/>
      <c r="P406" s="32" t="n"/>
      <c r="Q406" s="32" t="n"/>
      <c r="R406" s="32" t="n"/>
      <c r="S406" s="32" t="n"/>
    </row>
  </sheetData>
  <autoFilter ref="A6:S6"/>
  <mergeCells count="14">
    <mergeCell ref="A4:B4"/>
    <mergeCell ref="G4:H4"/>
    <mergeCell ref="P4:Q4"/>
    <mergeCell ref="J4:K4"/>
    <mergeCell ref="J5:K5"/>
    <mergeCell ref="A2:R2"/>
    <mergeCell ref="D5:E5"/>
    <mergeCell ref="A5:B5"/>
    <mergeCell ref="G5:H5"/>
    <mergeCell ref="D4:E4"/>
    <mergeCell ref="A1:R1"/>
    <mergeCell ref="M5:N5"/>
    <mergeCell ref="P5:Q5"/>
    <mergeCell ref="M4:N4"/>
  </mergeCells>
  <conditionalFormatting sqref="F7:F406">
    <cfRule type="expression" priority="1" dxfId="0">
      <formula>AND(F7&lt;TODAY(),F7&lt;&gt;"",G7&lt;&gt;"Completed")</formula>
    </cfRule>
    <cfRule type="expression" priority="2" dxfId="1">
      <formula>AND(F7&gt;=TODAY(),F7&lt;=TODAY()+30,F7&lt;&gt;"")</formula>
    </cfRule>
    <cfRule type="expression" priority="3" dxfId="2">
      <formula>AND(F7&gt;TODAY()+30,F7&lt;&gt;"")</formula>
    </cfRule>
  </conditionalFormatting>
  <conditionalFormatting sqref="K7:K406">
    <cfRule type="cellIs" priority="4" operator="equal" dxfId="0">
      <formula>"High"</formula>
    </cfRule>
    <cfRule type="cellIs" priority="5" operator="equal" dxfId="1">
      <formula>"Medium"</formula>
    </cfRule>
    <cfRule type="cellIs" priority="6" operator="equal" dxfId="2">
      <formula>"Low"</formula>
    </cfRule>
  </conditionalFormatting>
  <conditionalFormatting sqref="G7:G406">
    <cfRule type="cellIs" priority="7" operator="equal" dxfId="7">
      <formula>"Completed"</formula>
    </cfRule>
  </conditionalFormatting>
  <dataValidations count="5">
    <dataValidation sqref="G7:G406" showDropDown="0" showInputMessage="0" showErrorMessage="0" allowBlank="1" type="list">
      <formula1>"Not Started,Scheduled,Completed,Client Declined,Unable to Reach"</formula1>
    </dataValidation>
    <dataValidation sqref="K7:K406" showDropDown="0" showInputMessage="0" showErrorMessage="0" allowBlank="1" type="list">
      <formula1>"High,Medium,Low"</formula1>
    </dataValidation>
    <dataValidation sqref="M7:M406" showDropDown="0" showInputMessage="0" showErrorMessage="0" allowBlank="1" type="list">
      <formula1>"Yes,No,Maybe"</formula1>
    </dataValidation>
    <dataValidation sqref="O7:O406" showDropDown="0" showInputMessage="0" showErrorMessage="0" allowBlank="1" type="list">
      <formula1>"Yes,No"</formula1>
    </dataValidation>
    <dataValidation sqref="R7:R406" showDropDown="0" showInputMessage="0" showErrorMessage="0" allowBlank="1" type="list">
      <formula1>"Retained,Plan Change,Disenrolled,Passed Away,Moved"</formula1>
    </dataValidation>
  </dataValidations>
  <pageMargins left="0.5" right="0.5" top="0.75" bottom="0.75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F7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95" customWidth="1" min="2" max="2"/>
    <col width="1" customWidth="1" min="3" max="3"/>
    <col width="1" customWidth="1" min="4" max="4"/>
    <col width="1" customWidth="1" min="5" max="5"/>
    <col width="1" customWidth="1" min="6" max="6"/>
  </cols>
  <sheetData>
    <row r="1" ht="36" customHeight="1">
      <c r="A1" s="12" t="inlineStr">
        <is>
          <t>🔍 SEP OPPORTUNITY CENTER</t>
        </is>
      </c>
    </row>
    <row r="2">
      <c r="A2" s="13" t="inlineStr">
        <is>
          <t>Complete SEP cheat sheet. Know every qualifying event, enrollment window, and documentation requirement.</t>
        </is>
      </c>
    </row>
    <row r="4" ht="22" customHeight="1">
      <c r="A4" s="57" t="inlineStr">
        <is>
          <t>MOVING SEP</t>
        </is>
      </c>
    </row>
    <row r="5" ht="36" customHeight="1">
      <c r="A5" s="58" t="inlineStr">
        <is>
          <t>📋 What It Is:</t>
        </is>
      </c>
      <c r="B5" s="59" t="inlineStr">
        <is>
          <t>Client moves to a new address outside their plan's service area OR moves into a new service area.</t>
        </is>
      </c>
      <c r="C5" s="138" t="n"/>
      <c r="D5" s="138" t="n"/>
      <c r="E5" s="138" t="n"/>
      <c r="F5" s="139" t="n"/>
    </row>
    <row r="6" ht="36" customHeight="1">
      <c r="A6" s="60" t="inlineStr">
        <is>
          <t>✅ Eligibility:</t>
        </is>
      </c>
      <c r="B6" s="61" t="inlineStr">
        <is>
          <t>Must move out of current plan's service area or into a new service area where new plans are available.</t>
        </is>
      </c>
      <c r="C6" s="138" t="n"/>
      <c r="D6" s="138" t="n"/>
      <c r="E6" s="138" t="n"/>
      <c r="F6" s="139" t="n"/>
    </row>
    <row r="7" ht="36" customHeight="1">
      <c r="A7" s="58" t="inlineStr">
        <is>
          <t>📄 Documentation:</t>
        </is>
      </c>
      <c r="B7" s="59" t="inlineStr">
        <is>
          <t>Proof of new address: utility bill, lease, government ID, or similar document showing new address.</t>
        </is>
      </c>
      <c r="C7" s="138" t="n"/>
      <c r="D7" s="138" t="n"/>
      <c r="E7" s="138" t="n"/>
      <c r="F7" s="139" t="n"/>
    </row>
    <row r="8" ht="36" customHeight="1">
      <c r="A8" s="60" t="inlineStr">
        <is>
          <t>📅 Window:</t>
        </is>
      </c>
      <c r="B8" s="61" t="inlineStr">
        <is>
          <t>2 months before and 2 months after the move (4-month window).</t>
        </is>
      </c>
      <c r="C8" s="138" t="n"/>
      <c r="D8" s="138" t="n"/>
      <c r="E8" s="138" t="n"/>
      <c r="F8" s="139" t="n"/>
    </row>
    <row r="9" ht="36" customHeight="1">
      <c r="A9" s="62" t="inlineStr">
        <is>
          <t>💡 Sales Tip:</t>
        </is>
      </c>
      <c r="B9" s="63" t="inlineStr">
        <is>
          <t>Great opportunity to enroll in local HMO or PPO that may have better network/benefits in new county.</t>
        </is>
      </c>
      <c r="C9" s="138" t="n"/>
      <c r="D9" s="138" t="n"/>
      <c r="E9" s="138" t="n"/>
      <c r="F9" s="139" t="n"/>
    </row>
    <row r="11" ht="22" customHeight="1">
      <c r="A11" s="64" t="inlineStr">
        <is>
          <t>LOSS OF CREDITABLE COVERAGE SEP</t>
        </is>
      </c>
    </row>
    <row r="12" ht="36" customHeight="1">
      <c r="A12" s="58" t="inlineStr">
        <is>
          <t>📋 What It Is:</t>
        </is>
      </c>
      <c r="B12" s="59" t="inlineStr">
        <is>
          <t>Client loses employer-sponsored health insurance, retiree coverage, COBRA, union coverage, or other creditable coverage.</t>
        </is>
      </c>
      <c r="C12" s="138" t="n"/>
      <c r="D12" s="138" t="n"/>
      <c r="E12" s="138" t="n"/>
      <c r="F12" s="139" t="n"/>
    </row>
    <row r="13" ht="36" customHeight="1">
      <c r="A13" s="60" t="inlineStr">
        <is>
          <t>✅ Eligibility:</t>
        </is>
      </c>
      <c r="B13" s="61" t="inlineStr">
        <is>
          <t>Must be involuntary loss of coverage (job loss, retirement, aging off parent plan, employer plan ending).</t>
        </is>
      </c>
      <c r="C13" s="138" t="n"/>
      <c r="D13" s="138" t="n"/>
      <c r="E13" s="138" t="n"/>
      <c r="F13" s="139" t="n"/>
    </row>
    <row r="14" ht="36" customHeight="1">
      <c r="A14" s="58" t="inlineStr">
        <is>
          <t>📄 Documentation:</t>
        </is>
      </c>
      <c r="B14" s="59" t="inlineStr">
        <is>
          <t>Letter from former employer or insurer confirming loss of coverage and the date coverage ended.</t>
        </is>
      </c>
      <c r="C14" s="138" t="n"/>
      <c r="D14" s="138" t="n"/>
      <c r="E14" s="138" t="n"/>
      <c r="F14" s="139" t="n"/>
    </row>
    <row r="15" ht="36" customHeight="1">
      <c r="A15" s="60" t="inlineStr">
        <is>
          <t>📅 Window:</t>
        </is>
      </c>
      <c r="B15" s="61" t="inlineStr">
        <is>
          <t>2 months before and 2 months after losing coverage.</t>
        </is>
      </c>
      <c r="C15" s="138" t="n"/>
      <c r="D15" s="138" t="n"/>
      <c r="E15" s="138" t="n"/>
      <c r="F15" s="139" t="n"/>
    </row>
    <row r="16" ht="36" customHeight="1">
      <c r="A16" s="62" t="inlineStr">
        <is>
          <t>💡 Sales Tip:</t>
        </is>
      </c>
      <c r="B16" s="63" t="inlineStr">
        <is>
          <t>Strong enrollment opportunity. Client is highly motivated. Compare MA vs. Medigap + PDP options.</t>
        </is>
      </c>
      <c r="C16" s="138" t="n"/>
      <c r="D16" s="138" t="n"/>
      <c r="E16" s="138" t="n"/>
      <c r="F16" s="139" t="n"/>
    </row>
    <row r="18" ht="22" customHeight="1">
      <c r="A18" s="65" t="inlineStr">
        <is>
          <t>LIS / EXTRA HELP SEP</t>
        </is>
      </c>
    </row>
    <row r="19" ht="36" customHeight="1">
      <c r="A19" s="58" t="inlineStr">
        <is>
          <t>📋 What It Is:</t>
        </is>
      </c>
      <c r="B19" s="59" t="inlineStr">
        <is>
          <t>Client qualifies for or loses Low Income Subsidy (LIS/Extra Help) for Part D.</t>
        </is>
      </c>
      <c r="C19" s="138" t="n"/>
      <c r="D19" s="138" t="n"/>
      <c r="E19" s="138" t="n"/>
      <c r="F19" s="139" t="n"/>
    </row>
    <row r="20" ht="36" customHeight="1">
      <c r="A20" s="60" t="inlineStr">
        <is>
          <t>✅ Eligibility:</t>
        </is>
      </c>
      <c r="B20" s="61" t="inlineStr">
        <is>
          <t>Client is determined eligible or loses eligibility for Extra Help/LIS by Social Security or state Medicaid.</t>
        </is>
      </c>
      <c r="C20" s="138" t="n"/>
      <c r="D20" s="138" t="n"/>
      <c r="E20" s="138" t="n"/>
      <c r="F20" s="139" t="n"/>
    </row>
    <row r="21" ht="36" customHeight="1">
      <c r="A21" s="58" t="inlineStr">
        <is>
          <t>📄 Documentation:</t>
        </is>
      </c>
      <c r="B21" s="59" t="inlineStr">
        <is>
          <t>LIS determination letter from SSA or state agency. No additional documentation typically required.</t>
        </is>
      </c>
      <c r="C21" s="138" t="n"/>
      <c r="D21" s="138" t="n"/>
      <c r="E21" s="138" t="n"/>
      <c r="F21" s="139" t="n"/>
    </row>
    <row r="22" ht="36" customHeight="1">
      <c r="A22" s="60" t="inlineStr">
        <is>
          <t>📅 Window:</t>
        </is>
      </c>
      <c r="B22" s="61" t="inlineStr">
        <is>
          <t>Once per quarter in first 3 quarters; can switch any month in Q4.</t>
        </is>
      </c>
      <c r="C22" s="138" t="n"/>
      <c r="D22" s="138" t="n"/>
      <c r="E22" s="138" t="n"/>
      <c r="F22" s="139" t="n"/>
    </row>
    <row r="23" ht="36" customHeight="1">
      <c r="A23" s="62" t="inlineStr">
        <is>
          <t>💡 Sales Tip:</t>
        </is>
      </c>
      <c r="B23" s="63" t="inlineStr">
        <is>
          <t>Clients with LIS often qualify for DSNPs. Always check dual eligibility and Medicare Savings Programs.</t>
        </is>
      </c>
      <c r="C23" s="138" t="n"/>
      <c r="D23" s="138" t="n"/>
      <c r="E23" s="138" t="n"/>
      <c r="F23" s="139" t="n"/>
    </row>
    <row r="25" ht="22" customHeight="1">
      <c r="A25" s="57" t="inlineStr">
        <is>
          <t>MEDICAID / DUAL ELIGIBLE SEP</t>
        </is>
      </c>
    </row>
    <row r="26" ht="36" customHeight="1">
      <c r="A26" s="58" t="inlineStr">
        <is>
          <t>📋 What It Is:</t>
        </is>
      </c>
      <c r="B26" s="59" t="inlineStr">
        <is>
          <t>Client gains, loses, or has a change in Medicaid/dual eligible status.</t>
        </is>
      </c>
      <c r="C26" s="138" t="n"/>
      <c r="D26" s="138" t="n"/>
      <c r="E26" s="138" t="n"/>
      <c r="F26" s="139" t="n"/>
    </row>
    <row r="27" ht="36" customHeight="1">
      <c r="A27" s="60" t="inlineStr">
        <is>
          <t>✅ Eligibility:</t>
        </is>
      </c>
      <c r="B27" s="61" t="inlineStr">
        <is>
          <t>Client becomes newly eligible for Medicaid, or existing Medicaid status changes.</t>
        </is>
      </c>
      <c r="C27" s="138" t="n"/>
      <c r="D27" s="138" t="n"/>
      <c r="E27" s="138" t="n"/>
      <c r="F27" s="139" t="n"/>
    </row>
    <row r="28" ht="36" customHeight="1">
      <c r="A28" s="58" t="inlineStr">
        <is>
          <t>📄 Documentation:</t>
        </is>
      </c>
      <c r="B28" s="59" t="inlineStr">
        <is>
          <t>Medicaid award letter or state confirmation of Medicaid status. Managed Care ID card if applicable.</t>
        </is>
      </c>
      <c r="C28" s="138" t="n"/>
      <c r="D28" s="138" t="n"/>
      <c r="E28" s="138" t="n"/>
      <c r="F28" s="139" t="n"/>
    </row>
    <row r="29" ht="36" customHeight="1">
      <c r="A29" s="60" t="inlineStr">
        <is>
          <t>📅 Window:</t>
        </is>
      </c>
      <c r="B29" s="61" t="inlineStr">
        <is>
          <t>Any time during the year. Enrollment effective first of the following month.</t>
        </is>
      </c>
      <c r="C29" s="138" t="n"/>
      <c r="D29" s="138" t="n"/>
      <c r="E29" s="138" t="n"/>
      <c r="F29" s="139" t="n"/>
    </row>
    <row r="30" ht="36" customHeight="1">
      <c r="A30" s="62" t="inlineStr">
        <is>
          <t>💡 Sales Tip:</t>
        </is>
      </c>
      <c r="B30" s="63" t="inlineStr">
        <is>
          <t>Highest-priority opportunity. D-SNPs often have $0 premium, dental, OTC, transportation benefits.</t>
        </is>
      </c>
      <c r="C30" s="138" t="n"/>
      <c r="D30" s="138" t="n"/>
      <c r="E30" s="138" t="n"/>
      <c r="F30" s="139" t="n"/>
    </row>
    <row r="32" ht="22" customHeight="1">
      <c r="A32" s="64" t="inlineStr">
        <is>
          <t>CHRONIC CONDITION SEP (C-SNP)</t>
        </is>
      </c>
    </row>
    <row r="33" ht="36" customHeight="1">
      <c r="A33" s="58" t="inlineStr">
        <is>
          <t>📋 What It Is:</t>
        </is>
      </c>
      <c r="B33" s="59" t="inlineStr">
        <is>
          <t>Client has a qualifying chronic condition making them eligible for a Chronic Special Needs Plan.</t>
        </is>
      </c>
      <c r="C33" s="138" t="n"/>
      <c r="D33" s="138" t="n"/>
      <c r="E33" s="138" t="n"/>
      <c r="F33" s="139" t="n"/>
    </row>
    <row r="34" ht="36" customHeight="1">
      <c r="A34" s="60" t="inlineStr">
        <is>
          <t>✅ Eligibility:</t>
        </is>
      </c>
      <c r="B34" s="61" t="inlineStr">
        <is>
          <t>Must have a qualifying condition: diabetes, cardiovascular disorder, COPD, CKD, dementia, HIV/AIDS, etc.</t>
        </is>
      </c>
      <c r="C34" s="138" t="n"/>
      <c r="D34" s="138" t="n"/>
      <c r="E34" s="138" t="n"/>
      <c r="F34" s="139" t="n"/>
    </row>
    <row r="35" ht="36" customHeight="1">
      <c r="A35" s="58" t="inlineStr">
        <is>
          <t>📄 Documentation:</t>
        </is>
      </c>
      <c r="B35" s="59" t="inlineStr">
        <is>
          <t>Medical records, lab results, or physician letter confirming qualifying chronic condition.</t>
        </is>
      </c>
      <c r="C35" s="138" t="n"/>
      <c r="D35" s="138" t="n"/>
      <c r="E35" s="138" t="n"/>
      <c r="F35" s="139" t="n"/>
    </row>
    <row r="36" ht="36" customHeight="1">
      <c r="A36" s="60" t="inlineStr">
        <is>
          <t>📅 Window:</t>
        </is>
      </c>
      <c r="B36" s="61" t="inlineStr">
        <is>
          <t>Any time during the year if enrolling in or disenrolling from a C-SNP.</t>
        </is>
      </c>
      <c r="C36" s="138" t="n"/>
      <c r="D36" s="138" t="n"/>
      <c r="E36" s="138" t="n"/>
      <c r="F36" s="139" t="n"/>
    </row>
    <row r="37" ht="36" customHeight="1">
      <c r="A37" s="62" t="inlineStr">
        <is>
          <t>💡 Sales Tip:</t>
        </is>
      </c>
      <c r="B37" s="63" t="inlineStr">
        <is>
          <t>C-SNPs often have condition-specific benefits. Coordinate with client's specialists for plan network.</t>
        </is>
      </c>
      <c r="C37" s="138" t="n"/>
      <c r="D37" s="138" t="n"/>
      <c r="E37" s="138" t="n"/>
      <c r="F37" s="139" t="n"/>
    </row>
    <row r="39" ht="22" customHeight="1">
      <c r="A39" s="65" t="inlineStr">
        <is>
          <t>INSTITUTIONAL SEP</t>
        </is>
      </c>
    </row>
    <row r="40" ht="36" customHeight="1">
      <c r="A40" s="58" t="inlineStr">
        <is>
          <t>📋 What It Is:</t>
        </is>
      </c>
      <c r="B40" s="59" t="inlineStr">
        <is>
          <t>Client moves into or out of a long-term care facility, nursing home, or other institution.</t>
        </is>
      </c>
      <c r="C40" s="138" t="n"/>
      <c r="D40" s="138" t="n"/>
      <c r="E40" s="138" t="n"/>
      <c r="F40" s="139" t="n"/>
    </row>
    <row r="41" ht="36" customHeight="1">
      <c r="A41" s="60" t="inlineStr">
        <is>
          <t>✅ Eligibility:</t>
        </is>
      </c>
      <c r="B41" s="61" t="inlineStr">
        <is>
          <t>Client resides in a Medicare/Medicaid certified institution OR has been discharged.</t>
        </is>
      </c>
      <c r="C41" s="138" t="n"/>
      <c r="D41" s="138" t="n"/>
      <c r="E41" s="138" t="n"/>
      <c r="F41" s="139" t="n"/>
    </row>
    <row r="42" ht="36" customHeight="1">
      <c r="A42" s="58" t="inlineStr">
        <is>
          <t>📄 Documentation:</t>
        </is>
      </c>
      <c r="B42" s="59" t="inlineStr">
        <is>
          <t>Admission paperwork or discharge documentation from the institution.</t>
        </is>
      </c>
      <c r="C42" s="138" t="n"/>
      <c r="D42" s="138" t="n"/>
      <c r="E42" s="138" t="n"/>
      <c r="F42" s="139" t="n"/>
    </row>
    <row r="43" ht="36" customHeight="1">
      <c r="A43" s="60" t="inlineStr">
        <is>
          <t>📅 Window:</t>
        </is>
      </c>
      <c r="B43" s="61" t="inlineStr">
        <is>
          <t>Any time while residing in institution; 2 months after leaving.</t>
        </is>
      </c>
      <c r="C43" s="138" t="n"/>
      <c r="D43" s="138" t="n"/>
      <c r="E43" s="138" t="n"/>
      <c r="F43" s="139" t="n"/>
    </row>
    <row r="44" ht="36" customHeight="1">
      <c r="A44" s="62" t="inlineStr">
        <is>
          <t>💡 Sales Tip:</t>
        </is>
      </c>
      <c r="B44" s="63" t="inlineStr">
        <is>
          <t>Clients moving into SNFs may qualify for Institutional SNPs (I-SNPs). Coordinate with facility.</t>
        </is>
      </c>
      <c r="C44" s="138" t="n"/>
      <c r="D44" s="138" t="n"/>
      <c r="E44" s="138" t="n"/>
      <c r="F44" s="139" t="n"/>
    </row>
    <row r="46" ht="22" customHeight="1">
      <c r="A46" s="57" t="inlineStr">
        <is>
          <t>DISASTER / EMERGENCY SEP</t>
        </is>
      </c>
    </row>
    <row r="47" ht="36" customHeight="1">
      <c r="A47" s="58" t="inlineStr">
        <is>
          <t>📋 What It Is:</t>
        </is>
      </c>
      <c r="B47" s="59" t="inlineStr">
        <is>
          <t>CMS grants special enrollment periods when a federal or state disaster or emergency is declared.</t>
        </is>
      </c>
      <c r="C47" s="138" t="n"/>
      <c r="D47" s="138" t="n"/>
      <c r="E47" s="138" t="n"/>
      <c r="F47" s="139" t="n"/>
    </row>
    <row r="48" ht="36" customHeight="1">
      <c r="A48" s="60" t="inlineStr">
        <is>
          <t>✅ Eligibility:</t>
        </is>
      </c>
      <c r="B48" s="61" t="inlineStr">
        <is>
          <t>Client resides in a county declared a federal/state disaster area by FEMA or government.</t>
        </is>
      </c>
      <c r="C48" s="138" t="n"/>
      <c r="D48" s="138" t="n"/>
      <c r="E48" s="138" t="n"/>
      <c r="F48" s="139" t="n"/>
    </row>
    <row r="49" ht="36" customHeight="1">
      <c r="A49" s="58" t="inlineStr">
        <is>
          <t>📄 Documentation:</t>
        </is>
      </c>
      <c r="B49" s="59" t="inlineStr">
        <is>
          <t>CMS publishes the applicable counties. No additional documentation required from beneficiary.</t>
        </is>
      </c>
      <c r="C49" s="138" t="n"/>
      <c r="D49" s="138" t="n"/>
      <c r="E49" s="138" t="n"/>
      <c r="F49" s="139" t="n"/>
    </row>
    <row r="50" ht="36" customHeight="1">
      <c r="A50" s="60" t="inlineStr">
        <is>
          <t>📅 Window:</t>
        </is>
      </c>
      <c r="B50" s="61" t="inlineStr">
        <is>
          <t>Period defined by CMS — typically 60 days from disaster declaration.</t>
        </is>
      </c>
      <c r="C50" s="138" t="n"/>
      <c r="D50" s="138" t="n"/>
      <c r="E50" s="138" t="n"/>
      <c r="F50" s="139" t="n"/>
    </row>
    <row r="51" ht="36" customHeight="1">
      <c r="A51" s="62" t="inlineStr">
        <is>
          <t>💡 Sales Tip:</t>
        </is>
      </c>
      <c r="B51" s="63" t="inlineStr">
        <is>
          <t>Monitor CMS announcements. Good for retention and enrollment in affected areas.</t>
        </is>
      </c>
      <c r="C51" s="138" t="n"/>
      <c r="D51" s="138" t="n"/>
      <c r="E51" s="138" t="n"/>
      <c r="F51" s="139" t="n"/>
    </row>
    <row r="53" ht="22" customHeight="1">
      <c r="A53" s="64" t="inlineStr">
        <is>
          <t>CONTRACT VIOLATION SEP</t>
        </is>
      </c>
    </row>
    <row r="54" ht="36" customHeight="1">
      <c r="A54" s="58" t="inlineStr">
        <is>
          <t>📋 What It Is:</t>
        </is>
      </c>
      <c r="B54" s="59" t="inlineStr">
        <is>
          <t>Client's plan violated contract terms (e.g., did not follow Medicare rules, misrepresented plan).</t>
        </is>
      </c>
      <c r="C54" s="138" t="n"/>
      <c r="D54" s="138" t="n"/>
      <c r="E54" s="138" t="n"/>
      <c r="F54" s="139" t="n"/>
    </row>
    <row r="55" ht="36" customHeight="1">
      <c r="A55" s="60" t="inlineStr">
        <is>
          <t>✅ Eligibility:</t>
        </is>
      </c>
      <c r="B55" s="61" t="inlineStr">
        <is>
          <t>Plan must have materially violated a provision of its contract with CMS.</t>
        </is>
      </c>
      <c r="C55" s="138" t="n"/>
      <c r="D55" s="138" t="n"/>
      <c r="E55" s="138" t="n"/>
      <c r="F55" s="139" t="n"/>
    </row>
    <row r="56" ht="36" customHeight="1">
      <c r="A56" s="58" t="inlineStr">
        <is>
          <t>📄 Documentation:</t>
        </is>
      </c>
      <c r="B56" s="59" t="inlineStr">
        <is>
          <t>Documentation of the violation (CMS determination or written complaint confirmation).</t>
        </is>
      </c>
      <c r="C56" s="138" t="n"/>
      <c r="D56" s="138" t="n"/>
      <c r="E56" s="138" t="n"/>
      <c r="F56" s="139" t="n"/>
    </row>
    <row r="57" ht="36" customHeight="1">
      <c r="A57" s="60" t="inlineStr">
        <is>
          <t>📅 Window:</t>
        </is>
      </c>
      <c r="B57" s="61" t="inlineStr">
        <is>
          <t>Upon CMS determination of violation; specific window defined by CMS.</t>
        </is>
      </c>
      <c r="C57" s="138" t="n"/>
      <c r="D57" s="138" t="n"/>
      <c r="E57" s="138" t="n"/>
      <c r="F57" s="139" t="n"/>
    </row>
    <row r="58" ht="36" customHeight="1">
      <c r="A58" s="62" t="inlineStr">
        <is>
          <t>💡 Sales Tip:</t>
        </is>
      </c>
      <c r="B58" s="63" t="inlineStr">
        <is>
          <t>Rare but important. Agent must not misrepresent plan violations to inappropriately trigger SEP.</t>
        </is>
      </c>
      <c r="C58" s="138" t="n"/>
      <c r="D58" s="138" t="n"/>
      <c r="E58" s="138" t="n"/>
      <c r="F58" s="139" t="n"/>
    </row>
    <row r="60" ht="22" customHeight="1">
      <c r="A60" s="65" t="inlineStr">
        <is>
          <t>5-STAR SEP</t>
        </is>
      </c>
    </row>
    <row r="61" ht="36" customHeight="1">
      <c r="A61" s="58" t="inlineStr">
        <is>
          <t>📋 What It Is:</t>
        </is>
      </c>
      <c r="B61" s="59" t="inlineStr">
        <is>
          <t>Clients may switch to a 5-star rated Medicare Advantage or PDP plan once per year outside AEP.</t>
        </is>
      </c>
      <c r="C61" s="138" t="n"/>
      <c r="D61" s="138" t="n"/>
      <c r="E61" s="138" t="n"/>
      <c r="F61" s="139" t="n"/>
    </row>
    <row r="62" ht="36" customHeight="1">
      <c r="A62" s="60" t="inlineStr">
        <is>
          <t>✅ Eligibility:</t>
        </is>
      </c>
      <c r="B62" s="61" t="inlineStr">
        <is>
          <t>Target plan must have a 5-star overall rating from CMS.</t>
        </is>
      </c>
      <c r="C62" s="138" t="n"/>
      <c r="D62" s="138" t="n"/>
      <c r="E62" s="138" t="n"/>
      <c r="F62" s="139" t="n"/>
    </row>
    <row r="63" ht="36" customHeight="1">
      <c r="A63" s="58" t="inlineStr">
        <is>
          <t>📄 Documentation:</t>
        </is>
      </c>
      <c r="B63" s="59" t="inlineStr">
        <is>
          <t>None required. Client simply needs to enroll in the 5-star rated plan.</t>
        </is>
      </c>
      <c r="C63" s="138" t="n"/>
      <c r="D63" s="138" t="n"/>
      <c r="E63" s="138" t="n"/>
      <c r="F63" s="139" t="n"/>
    </row>
    <row r="64" ht="36" customHeight="1">
      <c r="A64" s="60" t="inlineStr">
        <is>
          <t>📅 Window:</t>
        </is>
      </c>
      <c r="B64" s="61" t="inlineStr">
        <is>
          <t>December 8 through November 30 of the following year (once per year).</t>
        </is>
      </c>
      <c r="C64" s="138" t="n"/>
      <c r="D64" s="138" t="n"/>
      <c r="E64" s="138" t="n"/>
      <c r="F64" s="139" t="n"/>
    </row>
    <row r="65" ht="36" customHeight="1">
      <c r="A65" s="62" t="inlineStr">
        <is>
          <t>💡 Sales Tip:</t>
        </is>
      </c>
      <c r="B65" s="63" t="inlineStr">
        <is>
          <t>Great proactive retention and cross-sell tool. Identify 5-star plans in your markets annually.</t>
        </is>
      </c>
      <c r="C65" s="138" t="n"/>
      <c r="D65" s="138" t="n"/>
      <c r="E65" s="138" t="n"/>
      <c r="F65" s="139" t="n"/>
    </row>
    <row r="67" ht="22" customHeight="1">
      <c r="A67" s="57" t="inlineStr">
        <is>
          <t>EMPLOYER PLAN / RETIREE COVERAGE SEP</t>
        </is>
      </c>
    </row>
    <row r="68" ht="36" customHeight="1">
      <c r="A68" s="58" t="inlineStr">
        <is>
          <t>📋 What It Is:</t>
        </is>
      </c>
      <c r="B68" s="59" t="inlineStr">
        <is>
          <t>Client loses employer-sponsored retiree coverage or employer plan ends.</t>
        </is>
      </c>
      <c r="C68" s="138" t="n"/>
      <c r="D68" s="138" t="n"/>
      <c r="E68" s="138" t="n"/>
      <c r="F68" s="139" t="n"/>
    </row>
    <row r="69" ht="36" customHeight="1">
      <c r="A69" s="60" t="inlineStr">
        <is>
          <t>✅ Eligibility:</t>
        </is>
      </c>
      <c r="B69" s="61" t="inlineStr">
        <is>
          <t>Client must have had employer or union retiree coverage that is ending.</t>
        </is>
      </c>
      <c r="C69" s="138" t="n"/>
      <c r="D69" s="138" t="n"/>
      <c r="E69" s="138" t="n"/>
      <c r="F69" s="139" t="n"/>
    </row>
    <row r="70" ht="36" customHeight="1">
      <c r="A70" s="58" t="inlineStr">
        <is>
          <t>📄 Documentation:</t>
        </is>
      </c>
      <c r="B70" s="59" t="inlineStr">
        <is>
          <t>Letter from employer or pension plan confirming coverage termination date.</t>
        </is>
      </c>
      <c r="C70" s="138" t="n"/>
      <c r="D70" s="138" t="n"/>
      <c r="E70" s="138" t="n"/>
      <c r="F70" s="139" t="n"/>
    </row>
    <row r="71" ht="36" customHeight="1">
      <c r="A71" s="60" t="inlineStr">
        <is>
          <t>📅 Window:</t>
        </is>
      </c>
      <c r="B71" s="61" t="inlineStr">
        <is>
          <t>2 months before and 2 months after losing employer/retiree coverage.</t>
        </is>
      </c>
      <c r="C71" s="138" t="n"/>
      <c r="D71" s="138" t="n"/>
      <c r="E71" s="138" t="n"/>
      <c r="F71" s="139" t="n"/>
    </row>
    <row r="72" ht="36" customHeight="1">
      <c r="A72" s="62" t="inlineStr">
        <is>
          <t>💡 Sales Tip:</t>
        </is>
      </c>
      <c r="B72" s="63" t="inlineStr">
        <is>
          <t>Key retirement planning conversation. Compare group coverage costs vs. individual MA/Medigap.</t>
        </is>
      </c>
      <c r="C72" s="138" t="n"/>
      <c r="D72" s="138" t="n"/>
      <c r="E72" s="138" t="n"/>
      <c r="F72" s="139" t="n"/>
    </row>
  </sheetData>
  <mergeCells count="62">
    <mergeCell ref="B7:F7"/>
    <mergeCell ref="A46:F46"/>
    <mergeCell ref="B47:F47"/>
    <mergeCell ref="B16:F16"/>
    <mergeCell ref="B54:F54"/>
    <mergeCell ref="B62:F62"/>
    <mergeCell ref="B72:F72"/>
    <mergeCell ref="A18:F18"/>
    <mergeCell ref="B22:F22"/>
    <mergeCell ref="B71:F71"/>
    <mergeCell ref="B58:F58"/>
    <mergeCell ref="B56:F56"/>
    <mergeCell ref="B27:F27"/>
    <mergeCell ref="B70:F70"/>
    <mergeCell ref="B21:F21"/>
    <mergeCell ref="A2:F2"/>
    <mergeCell ref="B43:F43"/>
    <mergeCell ref="B12:F12"/>
    <mergeCell ref="B48:F48"/>
    <mergeCell ref="B42:F42"/>
    <mergeCell ref="A32:F32"/>
    <mergeCell ref="B23:F23"/>
    <mergeCell ref="B61:F61"/>
    <mergeCell ref="A4:F4"/>
    <mergeCell ref="B14:F14"/>
    <mergeCell ref="B8:F8"/>
    <mergeCell ref="A53:F53"/>
    <mergeCell ref="B13:F13"/>
    <mergeCell ref="B57:F57"/>
    <mergeCell ref="B44:F44"/>
    <mergeCell ref="B29:F29"/>
    <mergeCell ref="B69:F69"/>
    <mergeCell ref="B34:F34"/>
    <mergeCell ref="B28:F28"/>
    <mergeCell ref="B19:F19"/>
    <mergeCell ref="B37:F37"/>
    <mergeCell ref="A67:F67"/>
    <mergeCell ref="A39:F39"/>
    <mergeCell ref="B40:F40"/>
    <mergeCell ref="B9:F9"/>
    <mergeCell ref="B49:F49"/>
    <mergeCell ref="B30:F30"/>
    <mergeCell ref="B65:F65"/>
    <mergeCell ref="A11:F11"/>
    <mergeCell ref="B68:F68"/>
    <mergeCell ref="B55:F55"/>
    <mergeCell ref="B6:F6"/>
    <mergeCell ref="A60:F60"/>
    <mergeCell ref="B20:F20"/>
    <mergeCell ref="B15:F15"/>
    <mergeCell ref="B33:F33"/>
    <mergeCell ref="A1:F1"/>
    <mergeCell ref="B64:F64"/>
    <mergeCell ref="B5:F5"/>
    <mergeCell ref="B51:F51"/>
    <mergeCell ref="B63:F63"/>
    <mergeCell ref="B36:F36"/>
    <mergeCell ref="B50:F50"/>
    <mergeCell ref="B26:F26"/>
    <mergeCell ref="B41:F41"/>
    <mergeCell ref="A25:F25"/>
    <mergeCell ref="B35:F35"/>
  </mergeCells>
  <pageMargins left="0.5" right="0.5" top="0.75" bottom="0.75" header="0.5" footer="0.5"/>
  <pageSetup orientation="landscape" fitToHeight="0" fitToWidth="1"/>
</worksheet>
</file>

<file path=xl/worksheets/sheet12.xml><?xml version="1.0" encoding="utf-8"?>
<worksheet xmlns="http://schemas.openxmlformats.org/spreadsheetml/2006/main">
  <sheetPr>
    <tabColor rgb="002E75B6"/>
    <outlinePr summaryBelow="1" summaryRight="1"/>
    <pageSetUpPr fitToPage="1"/>
  </sheetPr>
  <dimension ref="A1:D4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70" customWidth="1" min="2" max="2"/>
    <col width="45" customWidth="1" min="3" max="3"/>
  </cols>
  <sheetData>
    <row r="1">
      <c r="A1" s="12" t="inlineStr">
        <is>
          <t>🏥 MEDICAID &amp; DUAL ELIGIBLE RESOURCE CENTER</t>
        </is>
      </c>
    </row>
    <row r="2">
      <c r="A2" s="23" t="inlineStr">
        <is>
          <t>Dual eligible resources, Extra Help, LIS, Medicare Savings Programs, and state Medicaid links.</t>
        </is>
      </c>
    </row>
    <row r="4" ht="22" customHeight="1">
      <c r="A4" s="57" t="inlineStr">
        <is>
          <t>DUAL ELIGIBLE OVERVIEW</t>
        </is>
      </c>
    </row>
    <row r="5">
      <c r="A5" s="66" t="inlineStr">
        <is>
          <t>Resource</t>
        </is>
      </c>
      <c r="B5" s="66" t="inlineStr">
        <is>
          <t>Description</t>
        </is>
      </c>
      <c r="C5" s="66" t="inlineStr">
        <is>
          <t>URL / Source</t>
        </is>
      </c>
    </row>
    <row r="6" ht="24" customHeight="1">
      <c r="A6" s="58" t="inlineStr">
        <is>
          <t>What is Dual Eligible?</t>
        </is>
      </c>
      <c r="B6" s="59" t="inlineStr">
        <is>
          <t>A beneficiary enrolled in both Medicare AND Medicaid. May qualify for D-SNP, PACE, or MSPs.</t>
        </is>
      </c>
      <c r="C6" s="67" t="inlineStr">
        <is>
          <t>cms.gov/Medicare-Medicaid-Coordination</t>
        </is>
      </c>
    </row>
    <row r="7" ht="24" customHeight="1">
      <c r="A7" s="60" t="inlineStr">
        <is>
          <t>Full Dual Eligible</t>
        </is>
      </c>
      <c r="B7" s="61" t="inlineStr">
        <is>
          <t>Receives full Medicaid benefits. Medicare is primary, Medicaid secondary. $0 cost sharing.</t>
        </is>
      </c>
      <c r="C7" s="68" t="inlineStr">
        <is>
          <t>medicaid.gov</t>
        </is>
      </c>
    </row>
    <row r="8" ht="24" customHeight="1">
      <c r="A8" s="58" t="inlineStr">
        <is>
          <t>Partial Dual Eligible</t>
        </is>
      </c>
      <c r="B8" s="59" t="inlineStr">
        <is>
          <t>Qualifies for Medicare Savings Program (MSP) — state pays Part B premium and/or cost sharing.</t>
        </is>
      </c>
      <c r="C8" s="67" t="inlineStr">
        <is>
          <t>medicare.gov/your-medicare-costs</t>
        </is>
      </c>
    </row>
    <row r="9" ht="24" customHeight="1">
      <c r="A9" s="60" t="inlineStr">
        <is>
          <t>D-SNP (Dual Special Needs Plan)</t>
        </is>
      </c>
      <c r="B9" s="61" t="inlineStr">
        <is>
          <t>Medicare Advantage plan designed for dual eligible beneficiaries. Often $0 premium, rich benefits.</t>
        </is>
      </c>
      <c r="C9" s="68" t="inlineStr">
        <is>
          <t>cms.gov/Medicare/Health-Plans</t>
        </is>
      </c>
    </row>
    <row r="11" ht="22" customHeight="1">
      <c r="A11" s="65" t="inlineStr">
        <is>
          <t>MEDICARE SAVINGS PROGRAMS (MSPs)</t>
        </is>
      </c>
    </row>
    <row r="12">
      <c r="A12" s="66" t="inlineStr">
        <is>
          <t>Resource</t>
        </is>
      </c>
      <c r="B12" s="66" t="inlineStr">
        <is>
          <t>Description</t>
        </is>
      </c>
      <c r="C12" s="66" t="inlineStr">
        <is>
          <t>URL / Source</t>
        </is>
      </c>
    </row>
    <row r="13" ht="24" customHeight="1">
      <c r="A13" s="58" t="inlineStr">
        <is>
          <t>QMB — Qualified Medicare Beneficiary</t>
        </is>
      </c>
      <c r="B13" s="59" t="inlineStr">
        <is>
          <t>State pays Part A &amp; B premiums, deductibles, coinsurance. Income: ~$1,235/mo individual (2024).</t>
        </is>
      </c>
      <c r="C13" s="67" t="inlineStr">
        <is>
          <t>medicare.gov/your-medicare-costs/get-help-paying-costs/medicare-savings-programs</t>
        </is>
      </c>
    </row>
    <row r="14" ht="24" customHeight="1">
      <c r="A14" s="60" t="inlineStr">
        <is>
          <t>SLMB — Specified Low-Income Medicare Beneficiary</t>
        </is>
      </c>
      <c r="B14" s="61" t="inlineStr">
        <is>
          <t>State pays Part B premium only. Income ~$1,478/mo individual (2024).</t>
        </is>
      </c>
      <c r="C14" s="68" t="inlineStr">
        <is>
          <t>medicare.gov/your-medicare-costs/get-help-paying-costs/medicare-savings-programs</t>
        </is>
      </c>
    </row>
    <row r="15" ht="24" customHeight="1">
      <c r="A15" s="58" t="inlineStr">
        <is>
          <t>QI — Qualifying Individual</t>
        </is>
      </c>
      <c r="B15" s="59" t="inlineStr">
        <is>
          <t>State pays Part B premium. First-come, first-served. Income ~$1,660/mo individual (2024).</t>
        </is>
      </c>
      <c r="C15" s="67" t="inlineStr">
        <is>
          <t>medicare.gov/your-medicare-costs/get-help-paying-costs/medicare-savings-programs</t>
        </is>
      </c>
    </row>
    <row r="16" ht="24" customHeight="1">
      <c r="A16" s="60" t="inlineStr">
        <is>
          <t>QDWI — Qualified Disabled Working Individual</t>
        </is>
      </c>
      <c r="B16" s="61" t="inlineStr">
        <is>
          <t>State pays Part A premium for disabled working individuals. Must meet income/resource limits.</t>
        </is>
      </c>
      <c r="C16" s="68" t="inlineStr">
        <is>
          <t>medicare.gov</t>
        </is>
      </c>
    </row>
    <row r="18" ht="22" customHeight="1">
      <c r="A18" s="64" t="inlineStr">
        <is>
          <t>EXTRA HELP / LOW INCOME SUBSIDY (LIS)</t>
        </is>
      </c>
    </row>
    <row r="19">
      <c r="A19" s="66" t="inlineStr">
        <is>
          <t>Resource</t>
        </is>
      </c>
      <c r="B19" s="66" t="inlineStr">
        <is>
          <t>Description</t>
        </is>
      </c>
      <c r="C19" s="66" t="inlineStr">
        <is>
          <t>URL / Source</t>
        </is>
      </c>
    </row>
    <row r="20" ht="24" customHeight="1">
      <c r="A20" s="58" t="inlineStr">
        <is>
          <t>What is Extra Help?</t>
        </is>
      </c>
      <c r="B20" s="59" t="inlineStr">
        <is>
          <t>Federal program that helps pay Medicare Part D (drug) costs including premiums, deductibles, copays.</t>
        </is>
      </c>
      <c r="C20" s="67" t="inlineStr">
        <is>
          <t>ssa.gov/extrahelp</t>
        </is>
      </c>
    </row>
    <row r="21" ht="24" customHeight="1">
      <c r="A21" s="60" t="inlineStr">
        <is>
          <t>Full Extra Help</t>
        </is>
      </c>
      <c r="B21" s="61" t="inlineStr">
        <is>
          <t>Pays drug plan premium up to benchmark, $0 deductible, minimal copays. Auto-enrolled if dual.</t>
        </is>
      </c>
      <c r="C21" s="68" t="inlineStr">
        <is>
          <t>ssa.gov/extrahelp</t>
        </is>
      </c>
    </row>
    <row r="22" ht="24" customHeight="1">
      <c r="A22" s="58" t="inlineStr">
        <is>
          <t>Partial Extra Help</t>
        </is>
      </c>
      <c r="B22" s="59" t="inlineStr">
        <is>
          <t>Sliding-scale help with Part D costs. Income up to ~150% FPL.</t>
        </is>
      </c>
      <c r="C22" s="67" t="inlineStr">
        <is>
          <t>ssa.gov/extrahelp</t>
        </is>
      </c>
    </row>
    <row r="23" ht="24" customHeight="1">
      <c r="A23" s="60" t="inlineStr">
        <is>
          <t>How to Apply</t>
        </is>
      </c>
      <c r="B23" s="61" t="inlineStr">
        <is>
          <t>Apply through Social Security: 1-800-772-1213, ssa.gov, or state Medicaid office.</t>
        </is>
      </c>
      <c r="C23" s="68" t="inlineStr">
        <is>
          <t>ssa.gov/extrahelp</t>
        </is>
      </c>
    </row>
    <row r="24" ht="24" customHeight="1">
      <c r="A24" s="58" t="inlineStr">
        <is>
          <t>BenefitsCheckUp Tool</t>
        </is>
      </c>
      <c r="B24" s="59" t="inlineStr">
        <is>
          <t>Screen clients for ALL federal and state benefit programs including LIS and MSPs.</t>
        </is>
      </c>
      <c r="C24" s="67" t="inlineStr">
        <is>
          <t>benefitscheckup.org</t>
        </is>
      </c>
    </row>
    <row r="26" ht="22" customHeight="1">
      <c r="A26" s="57" t="inlineStr">
        <is>
          <t>STATE MEDICAID RESOURCES</t>
        </is>
      </c>
    </row>
    <row r="27">
      <c r="A27" s="66" t="inlineStr">
        <is>
          <t>Resource</t>
        </is>
      </c>
      <c r="B27" s="66" t="inlineStr">
        <is>
          <t>Description</t>
        </is>
      </c>
      <c r="C27" s="66" t="inlineStr">
        <is>
          <t>URL / Source</t>
        </is>
      </c>
    </row>
    <row r="28" ht="24" customHeight="1">
      <c r="A28" s="58" t="inlineStr">
        <is>
          <t>State Medicaid Offices Directory</t>
        </is>
      </c>
      <c r="B28" s="59" t="inlineStr">
        <is>
          <t>Links to all 50 state Medicaid agency websites and phone numbers.</t>
        </is>
      </c>
      <c r="C28" s="67" t="inlineStr">
        <is>
          <t>medicaid.gov/about-us/contact-us</t>
        </is>
      </c>
    </row>
    <row r="29" ht="24" customHeight="1">
      <c r="A29" s="60" t="inlineStr">
        <is>
          <t>Medicaid.gov</t>
        </is>
      </c>
      <c r="B29" s="61" t="inlineStr">
        <is>
          <t>Federal Medicaid information hub — eligibility, coverage, state plans.</t>
        </is>
      </c>
      <c r="C29" s="68" t="inlineStr">
        <is>
          <t>medicaid.gov</t>
        </is>
      </c>
    </row>
    <row r="30" ht="24" customHeight="1">
      <c r="A30" s="58" t="inlineStr">
        <is>
          <t>PACE Program</t>
        </is>
      </c>
      <c r="B30" s="59" t="inlineStr">
        <is>
          <t>Program of All-Inclusive Care for the Elderly — alternative to nursing home.</t>
        </is>
      </c>
      <c r="C30" s="67" t="inlineStr">
        <is>
          <t>npaonline.org</t>
        </is>
      </c>
    </row>
    <row r="31" ht="24" customHeight="1">
      <c r="A31" s="60" t="inlineStr">
        <is>
          <t>Medicaid Spend Down</t>
        </is>
      </c>
      <c r="B31" s="61" t="inlineStr">
        <is>
          <t>Rules vary by state. Client may qualify after spending down excess income/assets.</t>
        </is>
      </c>
      <c r="C31" s="68" t="inlineStr">
        <is>
          <t>medicaid.gov</t>
        </is>
      </c>
    </row>
    <row r="32" ht="24" customHeight="1">
      <c r="A32" s="58" t="inlineStr">
        <is>
          <t>Medicaid Planning</t>
        </is>
      </c>
      <c r="B32" s="59" t="inlineStr">
        <is>
          <t>Help clients understand asset protection and legal planning options.</t>
        </is>
      </c>
      <c r="C32" s="67" t="inlineStr">
        <is>
          <t>elderlawanswers.com</t>
        </is>
      </c>
    </row>
    <row r="34" ht="22" customHeight="1">
      <c r="A34" s="65" t="inlineStr">
        <is>
          <t>SALES STRATEGIES FOR DUAL ELIGIBLES</t>
        </is>
      </c>
    </row>
    <row r="35">
      <c r="A35" s="66" t="inlineStr">
        <is>
          <t>Resource</t>
        </is>
      </c>
      <c r="B35" s="66" t="inlineStr">
        <is>
          <t>Description</t>
        </is>
      </c>
      <c r="C35" s="66" t="inlineStr">
        <is>
          <t>URL / Source</t>
        </is>
      </c>
    </row>
    <row r="36" ht="24" customHeight="1">
      <c r="A36" s="58" t="inlineStr">
        <is>
          <t>D-SNP Enrollment Tip</t>
        </is>
      </c>
      <c r="B36" s="59" t="inlineStr">
        <is>
          <t>D-SNPs often offer $0 premium, dental, vision, OTC, transportation, meal benefits.</t>
        </is>
      </c>
      <c r="C36" s="67" t="inlineStr">
        <is>
          <t>Internal</t>
        </is>
      </c>
    </row>
    <row r="37" ht="24" customHeight="1">
      <c r="A37" s="60" t="inlineStr">
        <is>
          <t>Quarterly SEP</t>
        </is>
      </c>
      <c r="B37" s="61" t="inlineStr">
        <is>
          <t>LIS beneficiaries can switch plans quarterly (Q1-Q3) or any month in Q4.</t>
        </is>
      </c>
      <c r="C37" s="68" t="inlineStr">
        <is>
          <t>cms.gov</t>
        </is>
      </c>
    </row>
    <row r="38" ht="24" customHeight="1">
      <c r="A38" s="58" t="inlineStr">
        <is>
          <t>Benefits Screening</t>
        </is>
      </c>
      <c r="B38" s="59" t="inlineStr">
        <is>
          <t>Always run BenefitsCheckUp for every new client — find all eligible programs.</t>
        </is>
      </c>
      <c r="C38" s="67" t="inlineStr">
        <is>
          <t>benefitscheckup.org</t>
        </is>
      </c>
    </row>
    <row r="39" ht="24" customHeight="1">
      <c r="A39" s="60" t="inlineStr">
        <is>
          <t>Coordination of Benefits</t>
        </is>
      </c>
      <c r="B39" s="61" t="inlineStr">
        <is>
          <t>For QMB clients, providers cannot bill the client for Medicare cost sharing.</t>
        </is>
      </c>
      <c r="C39" s="68" t="inlineStr">
        <is>
          <t>cms.gov</t>
        </is>
      </c>
    </row>
    <row r="40" ht="24" customHeight="1">
      <c r="A40" s="58" t="inlineStr">
        <is>
          <t>Documentation Best Practice</t>
        </is>
      </c>
      <c r="B40" s="59" t="inlineStr">
        <is>
          <t>Keep copies of Medicaid letters, LIS determinations, and MSP approvals on file.</t>
        </is>
      </c>
      <c r="C40" s="67" t="inlineStr">
        <is>
          <t>Internal</t>
        </is>
      </c>
    </row>
  </sheetData>
  <mergeCells count="7">
    <mergeCell ref="A1:D1"/>
    <mergeCell ref="A18:D18"/>
    <mergeCell ref="A34:D34"/>
    <mergeCell ref="A4:D4"/>
    <mergeCell ref="A26:D26"/>
    <mergeCell ref="A2:D2"/>
    <mergeCell ref="A11:D11"/>
  </mergeCells>
  <pageMargins left="0.5" right="0.5" top="0.75" bottom="0.75" header="0.5" footer="0.5"/>
  <pageSetup orientation="landscape" fitToHeight="0" fitToWidth="1"/>
</worksheet>
</file>

<file path=xl/worksheets/sheet13.xml><?xml version="1.0" encoding="utf-8"?>
<worksheet xmlns="http://schemas.openxmlformats.org/spreadsheetml/2006/main">
  <sheetPr>
    <tabColor rgb="00163153"/>
    <outlinePr summaryBelow="1" summaryRight="1"/>
    <pageSetUpPr fitToPage="1"/>
  </sheetPr>
  <dimension ref="A1:J28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2" customWidth="1" min="3" max="3"/>
    <col width="10" customWidth="1" min="4" max="4"/>
    <col width="10" customWidth="1" min="5" max="5"/>
    <col width="12" customWidth="1" min="6" max="6"/>
    <col width="12" customWidth="1" min="7" max="7"/>
    <col width="14" customWidth="1" min="8" max="8"/>
  </cols>
  <sheetData>
    <row r="1">
      <c r="A1" s="12" t="inlineStr">
        <is>
          <t>📊 SALES FUNNEL DASHBOARD</t>
        </is>
      </c>
    </row>
    <row r="2">
      <c r="A2" s="13" t="inlineStr">
        <is>
          <t>Track every stage of your pipeline. See where leads drop off and where to focus.</t>
        </is>
      </c>
    </row>
    <row r="4">
      <c r="A4" s="14" t="inlineStr">
        <is>
          <t>CURRENT MONTH PIPELINE</t>
        </is>
      </c>
    </row>
    <row r="5">
      <c r="A5" s="69" t="inlineStr">
        <is>
          <t>Stage</t>
        </is>
      </c>
      <c r="B5" s="69" t="inlineStr">
        <is>
          <t>Count</t>
        </is>
      </c>
      <c r="C5" s="69" t="inlineStr">
        <is>
          <t>% of Previous</t>
        </is>
      </c>
      <c r="D5" s="69" t="inlineStr">
        <is>
          <t>% of Leads</t>
        </is>
      </c>
      <c r="E5" s="69" t="inlineStr">
        <is>
          <t>Target</t>
        </is>
      </c>
      <c r="F5" s="69" t="inlineStr">
        <is>
          <t>Status</t>
        </is>
      </c>
    </row>
    <row r="6" ht="22" customHeight="1">
      <c r="A6" s="70" t="inlineStr">
        <is>
          <t>🎯 Leads Generated</t>
        </is>
      </c>
      <c r="B6" s="71">
        <f>'🎯 LEAD TRACKER'!B5</f>
        <v/>
      </c>
      <c r="C6" s="72" t="inlineStr">
        <is>
          <t>Note: Clear sample data before use. This reflects total leads entered, not current month.</t>
        </is>
      </c>
      <c r="D6" s="72" t="inlineStr"/>
      <c r="E6" s="73" t="n">
        <v>20</v>
      </c>
      <c r="F6" s="74">
        <f>IF(B6="","",IF(B6&gt;=E6,"✔ ON TRACK","⚠ BELOW TARGET"))</f>
        <v/>
      </c>
    </row>
    <row r="7" ht="22" customHeight="1">
      <c r="A7" s="75" t="inlineStr">
        <is>
          <t>📞 Contacted</t>
        </is>
      </c>
      <c r="B7" s="76">
        <f>COUNTIF('📞 FOLLOW-UP CENTER'!J7:J156,"Completed")</f>
        <v/>
      </c>
      <c r="C7" s="77">
        <f>IFERROR(B7/B6,"")</f>
        <v/>
      </c>
      <c r="D7" s="77">
        <f>IFERROR(B7/B6,"")</f>
        <v/>
      </c>
      <c r="E7" s="78" t="n">
        <v>15</v>
      </c>
      <c r="F7" s="79">
        <f>IF(B7="","",IF(B7&gt;=E7,"✔ ON TRACK","⚠ BELOW TARGET"))</f>
        <v/>
      </c>
    </row>
    <row r="8" ht="22" customHeight="1">
      <c r="A8" s="70" t="inlineStr">
        <is>
          <t>📅 Appointments Set</t>
        </is>
      </c>
      <c r="B8" s="71">
        <f>COUNTIF('📅 APPOINTMENTS'!L8:L207,"Confirmed")</f>
        <v/>
      </c>
      <c r="C8" s="72">
        <f>IFERROR(B8/B7,"")</f>
        <v/>
      </c>
      <c r="D8" s="72">
        <f>IFERROR(B8/B6,"")</f>
        <v/>
      </c>
      <c r="E8" s="73" t="n">
        <v>10</v>
      </c>
      <c r="F8" s="74">
        <f>IF(B8="","",IF(B8&gt;=E8,"✔ ON TRACK","⚠ BELOW TARGET"))</f>
        <v/>
      </c>
    </row>
    <row r="9" ht="22" customHeight="1">
      <c r="A9" s="75" t="inlineStr">
        <is>
          <t>📝 Applications</t>
        </is>
      </c>
      <c r="B9" s="76">
        <f>COUNTA('📝 APPLICATIONS'!B5:B204)</f>
        <v/>
      </c>
      <c r="C9" s="77">
        <f>IFERROR(B9/B8,"")</f>
        <v/>
      </c>
      <c r="D9" s="77">
        <f>IFERROR(B9/B6,"")</f>
        <v/>
      </c>
      <c r="E9" s="78" t="n">
        <v>8</v>
      </c>
      <c r="F9" s="79">
        <f>IF(B9="","",IF(B9&gt;=E9,"✔ ON TRACK","⚠ BELOW TARGET"))</f>
        <v/>
      </c>
    </row>
    <row r="10" ht="22" customHeight="1">
      <c r="A10" s="70" t="inlineStr">
        <is>
          <t>✅ Enrolled / Issued</t>
        </is>
      </c>
      <c r="B10" s="71">
        <f>COUNTIF('📝 APPLICATIONS'!P5:P204,"Issued")</f>
        <v/>
      </c>
      <c r="C10" s="72">
        <f>IFERROR(B10/B9,"")</f>
        <v/>
      </c>
      <c r="D10" s="72">
        <f>IFERROR(B10/B6,"")</f>
        <v/>
      </c>
      <c r="E10" s="73" t="n">
        <v>6</v>
      </c>
      <c r="F10" s="74">
        <f>IF(B10="","",IF(B10&gt;=E10,"✔ ON TRACK","⚠ BELOW TARGET"))</f>
        <v/>
      </c>
    </row>
    <row r="11" ht="22" customHeight="1">
      <c r="A11" s="75" t="inlineStr">
        <is>
          <t>💰 Commission Received</t>
        </is>
      </c>
      <c r="B11" s="76">
        <f>COUNTIF('💰 COMMISSIONS'!K7:K306,"Paid")</f>
        <v/>
      </c>
      <c r="C11" s="77">
        <f>IFERROR(B11/B10,"")</f>
        <v/>
      </c>
      <c r="D11" s="77">
        <f>IFERROR(B11/B6,"")</f>
        <v/>
      </c>
      <c r="E11" s="78" t="n">
        <v>6</v>
      </c>
      <c r="F11" s="79">
        <f>IF(B11="","",IF(B11&gt;=E11,"✔ ON TRACK","⚠ BELOW TARGET"))</f>
        <v/>
      </c>
    </row>
    <row r="12" ht="22" customHeight="1">
      <c r="A12" s="70" t="inlineStr">
        <is>
          <t>🔄 Retained (Year 2+)</t>
        </is>
      </c>
      <c r="B12" s="71">
        <f>COUNTIF('🔄 RENEWALS'!G7:G406,"Completed")</f>
        <v/>
      </c>
      <c r="C12" s="72">
        <f>IFERROR(B12/B11,"")</f>
        <v/>
      </c>
      <c r="D12" s="72">
        <f>IFERROR(B12/B6,"")</f>
        <v/>
      </c>
      <c r="E12" s="73" t="n">
        <v>5</v>
      </c>
      <c r="F12" s="74">
        <f>IF(B12="","",IF(B12&gt;=E12,"✔ ON TRACK","⚠ BELOW TARGET"))</f>
        <v/>
      </c>
    </row>
    <row r="15">
      <c r="A15" s="22" t="inlineStr">
        <is>
          <t>MONTHLY SALES TREND (Manual Entry or Link from Daily Tracker)</t>
        </is>
      </c>
    </row>
    <row r="16">
      <c r="A16" s="80" t="inlineStr">
        <is>
          <t>Month</t>
        </is>
      </c>
      <c r="B16" s="80" t="inlineStr">
        <is>
          <t>Leads</t>
        </is>
      </c>
      <c r="C16" s="80" t="inlineStr">
        <is>
          <t>Contacts</t>
        </is>
      </c>
      <c r="D16" s="80" t="inlineStr">
        <is>
          <t>Appts</t>
        </is>
      </c>
      <c r="E16" s="80" t="inlineStr">
        <is>
          <t>Apps</t>
        </is>
      </c>
      <c r="F16" s="80" t="inlineStr">
        <is>
          <t>Enrolled</t>
        </is>
      </c>
      <c r="G16" s="80" t="inlineStr">
        <is>
          <t>Conv Rate</t>
        </is>
      </c>
      <c r="H16" s="80" t="inlineStr">
        <is>
          <t>Revenue $</t>
        </is>
      </c>
    </row>
    <row r="17">
      <c r="A17" s="74" t="inlineStr">
        <is>
          <t>Jan</t>
        </is>
      </c>
      <c r="B17" s="81" t="n">
        <v>42</v>
      </c>
      <c r="C17" s="81" t="n">
        <v>31</v>
      </c>
      <c r="D17" s="81" t="n">
        <v>18</v>
      </c>
      <c r="E17" s="81" t="n">
        <v>14</v>
      </c>
      <c r="F17" s="81" t="n">
        <v>11</v>
      </c>
      <c r="G17" s="82">
        <f>IFERROR(F17/B17,"")</f>
        <v/>
      </c>
      <c r="H17" s="83" t="n">
        <v>6380</v>
      </c>
    </row>
    <row r="18">
      <c r="A18" s="79" t="inlineStr">
        <is>
          <t>Feb</t>
        </is>
      </c>
      <c r="B18" s="84" t="n">
        <v>38</v>
      </c>
      <c r="C18" s="84" t="n">
        <v>27</v>
      </c>
      <c r="D18" s="84" t="n">
        <v>16</v>
      </c>
      <c r="E18" s="84" t="n">
        <v>12</v>
      </c>
      <c r="F18" s="84" t="n">
        <v>10</v>
      </c>
      <c r="G18" s="85">
        <f>IFERROR(F18/B18,"")</f>
        <v/>
      </c>
      <c r="H18" s="83" t="n">
        <v>5800</v>
      </c>
    </row>
    <row r="19">
      <c r="A19" s="74" t="inlineStr">
        <is>
          <t>Mar</t>
        </is>
      </c>
      <c r="B19" s="81" t="n">
        <v>55</v>
      </c>
      <c r="C19" s="81" t="n">
        <v>41</v>
      </c>
      <c r="D19" s="81" t="n">
        <v>24</v>
      </c>
      <c r="E19" s="81" t="n">
        <v>19</v>
      </c>
      <c r="F19" s="81" t="n">
        <v>16</v>
      </c>
      <c r="G19" s="82">
        <f>IFERROR(F19/B19,"")</f>
        <v/>
      </c>
      <c r="H19" s="83" t="n">
        <v>9280</v>
      </c>
    </row>
    <row r="20">
      <c r="A20" s="79" t="inlineStr">
        <is>
          <t>Apr</t>
        </is>
      </c>
      <c r="B20" s="84" t="n">
        <v>47</v>
      </c>
      <c r="C20" s="84" t="n">
        <v>35</v>
      </c>
      <c r="D20" s="84" t="n">
        <v>21</v>
      </c>
      <c r="E20" s="84" t="n">
        <v>16</v>
      </c>
      <c r="F20" s="84" t="n">
        <v>13</v>
      </c>
      <c r="G20" s="85">
        <f>IFERROR(F20/B20,"")</f>
        <v/>
      </c>
      <c r="H20" s="83" t="n">
        <v>7540</v>
      </c>
    </row>
    <row r="21">
      <c r="A21" s="74" t="inlineStr">
        <is>
          <t>May</t>
        </is>
      </c>
      <c r="B21" s="81" t="n">
        <v>51</v>
      </c>
      <c r="C21" s="81" t="n">
        <v>39</v>
      </c>
      <c r="D21" s="81" t="n">
        <v>22</v>
      </c>
      <c r="E21" s="81" t="n">
        <v>17</v>
      </c>
      <c r="F21" s="81" t="n">
        <v>14</v>
      </c>
      <c r="G21" s="82">
        <f>IFERROR(F21/B21,"")</f>
        <v/>
      </c>
      <c r="H21" s="83" t="n">
        <v>8120</v>
      </c>
    </row>
    <row r="22">
      <c r="A22" s="79" t="inlineStr">
        <is>
          <t>Jun</t>
        </is>
      </c>
      <c r="B22" s="84" t="n">
        <v>63</v>
      </c>
      <c r="C22" s="84" t="n">
        <v>48</v>
      </c>
      <c r="D22" s="84" t="n">
        <v>28</v>
      </c>
      <c r="E22" s="84" t="n">
        <v>22</v>
      </c>
      <c r="F22" s="84" t="n">
        <v>18</v>
      </c>
      <c r="G22" s="85">
        <f>IFERROR(F22/B22,"")</f>
        <v/>
      </c>
      <c r="H22" s="83" t="n">
        <v>10440</v>
      </c>
    </row>
    <row r="23">
      <c r="A23" s="74" t="inlineStr">
        <is>
          <t>Jul</t>
        </is>
      </c>
      <c r="B23" s="81" t="inlineStr"/>
      <c r="C23" s="81" t="inlineStr"/>
      <c r="D23" s="81" t="inlineStr"/>
      <c r="E23" s="81" t="inlineStr"/>
      <c r="F23" s="81" t="inlineStr"/>
      <c r="G23" s="82">
        <f>IFERROR(F23/B23,"")</f>
        <v/>
      </c>
      <c r="H23" s="83" t="n"/>
    </row>
    <row r="24">
      <c r="A24" s="79" t="inlineStr">
        <is>
          <t>Aug</t>
        </is>
      </c>
      <c r="B24" s="84" t="inlineStr"/>
      <c r="C24" s="84" t="inlineStr"/>
      <c r="D24" s="84" t="inlineStr"/>
      <c r="E24" s="84" t="inlineStr"/>
      <c r="F24" s="84" t="inlineStr"/>
      <c r="G24" s="85">
        <f>IFERROR(F24/B24,"")</f>
        <v/>
      </c>
      <c r="H24" s="83" t="n"/>
    </row>
    <row r="25">
      <c r="A25" s="74" t="inlineStr">
        <is>
          <t>Sep</t>
        </is>
      </c>
      <c r="B25" s="81" t="inlineStr"/>
      <c r="C25" s="81" t="inlineStr"/>
      <c r="D25" s="81" t="inlineStr"/>
      <c r="E25" s="81" t="inlineStr"/>
      <c r="F25" s="81" t="inlineStr"/>
      <c r="G25" s="82">
        <f>IFERROR(F25/B25,"")</f>
        <v/>
      </c>
      <c r="H25" s="83" t="n"/>
    </row>
    <row r="26">
      <c r="A26" s="79" t="inlineStr">
        <is>
          <t>Oct</t>
        </is>
      </c>
      <c r="B26" s="84" t="inlineStr"/>
      <c r="C26" s="84" t="inlineStr"/>
      <c r="D26" s="84" t="inlineStr"/>
      <c r="E26" s="84" t="inlineStr"/>
      <c r="F26" s="84" t="inlineStr"/>
      <c r="G26" s="85">
        <f>IFERROR(F26/B26,"")</f>
        <v/>
      </c>
      <c r="H26" s="83" t="n"/>
    </row>
    <row r="27">
      <c r="A27" s="74" t="inlineStr">
        <is>
          <t>Nov</t>
        </is>
      </c>
      <c r="B27" s="81" t="inlineStr"/>
      <c r="C27" s="81" t="inlineStr"/>
      <c r="D27" s="81" t="inlineStr"/>
      <c r="E27" s="81" t="inlineStr"/>
      <c r="F27" s="81" t="inlineStr"/>
      <c r="G27" s="82">
        <f>IFERROR(F27/B27,"")</f>
        <v/>
      </c>
      <c r="H27" s="83" t="n"/>
    </row>
    <row r="28">
      <c r="A28" s="79" t="inlineStr">
        <is>
          <t>Dec</t>
        </is>
      </c>
      <c r="B28" s="84" t="inlineStr"/>
      <c r="C28" s="84" t="inlineStr"/>
      <c r="D28" s="84" t="inlineStr"/>
      <c r="E28" s="84" t="inlineStr"/>
      <c r="F28" s="84" t="inlineStr"/>
      <c r="G28" s="85">
        <f>IFERROR(F28/B28,"")</f>
        <v/>
      </c>
      <c r="H28" s="83" t="n"/>
    </row>
  </sheetData>
  <mergeCells count="4">
    <mergeCell ref="A15:J15"/>
    <mergeCell ref="A1:J1"/>
    <mergeCell ref="A4:J4"/>
    <mergeCell ref="A2:J2"/>
  </mergeCells>
  <conditionalFormatting sqref="F6:F12">
    <cfRule type="cellIs" priority="1" operator="equal" dxfId="2">
      <formula>"✔ ON TRACK"</formula>
    </cfRule>
    <cfRule type="cellIs" priority="2" operator="equal" dxfId="0">
      <formula>"⚠ BELOW TARGET"</formula>
    </cfRule>
  </conditionalFormatting>
  <pageMargins left="0.5" right="0.5" top="0.75" bottom="0.75" header="0.5" footer="0.5"/>
  <pageSetup orientation="landscape" fitToHeight="0" fitToWidth="1"/>
</worksheet>
</file>

<file path=xl/worksheets/sheet14.xml><?xml version="1.0" encoding="utf-8"?>
<worksheet xmlns="http://schemas.openxmlformats.org/spreadsheetml/2006/main">
  <sheetPr>
    <tabColor rgb="0000B0A0"/>
    <outlinePr summaryBelow="1" summaryRight="1"/>
    <pageSetUpPr fitToPage="1"/>
  </sheetPr>
  <dimension ref="A1:P32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>
      <c r="A1" s="12" t="inlineStr">
        <is>
          <t>📈 KPI EXECUTIVE DASHBOARD</t>
        </is>
      </c>
    </row>
    <row r="2">
      <c r="A2" s="13" t="inlineStr">
        <is>
          <t>Your complete business performance overview. Update monthly from source tabs.</t>
        </is>
      </c>
    </row>
    <row r="4" ht="20" customHeight="1">
      <c r="A4" s="86" t="inlineStr">
        <is>
          <t>SALES THIS MONTH</t>
        </is>
      </c>
      <c r="D4" s="87" t="inlineStr">
        <is>
          <t>SALES THIS YEAR</t>
        </is>
      </c>
      <c r="G4" s="88" t="inlineStr">
        <is>
          <t>MTD GROSS COMM</t>
        </is>
      </c>
      <c r="J4" s="86" t="inlineStr">
        <is>
          <t>YTD NET COMM</t>
        </is>
      </c>
      <c r="M4" s="87" t="inlineStr">
        <is>
          <t>LEAD CONV RATE</t>
        </is>
      </c>
    </row>
    <row r="5" ht="20" customHeight="1">
      <c r="A5" s="89">
        <f>'✅ MEDICARE SALES'!E5</f>
        <v/>
      </c>
      <c r="D5" s="89">
        <f>SUMPRODUCT((YEAR('✅ MEDICARE SALES'!B7:B456)=YEAR(TODAY()))*('✅ MEDICARE SALES'!B7:B456&lt;&gt;""))</f>
        <v/>
      </c>
      <c r="G5" s="90">
        <f>'💰 COMMISSIONS'!C5</f>
        <v/>
      </c>
      <c r="J5" s="90">
        <f>'💰 COMMISSIONS'!G5</f>
        <v/>
      </c>
      <c r="M5" s="91">
        <f>'🎯 LEAD TRACKER'!H5</f>
        <v/>
      </c>
    </row>
    <row r="6" ht="20" customHeight="1"/>
    <row r="7" ht="20" customHeight="1"/>
    <row r="8" ht="20" customHeight="1">
      <c r="A8" s="92" t="inlineStr">
        <is>
          <t>vs prior month</t>
        </is>
      </c>
      <c r="D8" s="92" t="inlineStr">
        <is>
          <t>vs prior month</t>
        </is>
      </c>
      <c r="G8" s="92" t="inlineStr">
        <is>
          <t>vs prior month</t>
        </is>
      </c>
      <c r="J8" s="92" t="inlineStr">
        <is>
          <t>vs prior month</t>
        </is>
      </c>
      <c r="M8" s="92" t="inlineStr">
        <is>
          <t>vs prior month</t>
        </is>
      </c>
    </row>
    <row r="10" ht="20" customHeight="1">
      <c r="A10" s="88" t="inlineStr">
        <is>
          <t>APPT CONV RATE</t>
        </is>
      </c>
      <c r="D10" s="86" t="inlineStr">
        <is>
          <t>RETENTION RATE</t>
        </is>
      </c>
      <c r="G10" s="87" t="inlineStr">
        <is>
          <t>ACTIVE CLIENTS</t>
        </is>
      </c>
      <c r="J10" s="88" t="inlineStr">
        <is>
          <t>HIGH RISK CLIENTS</t>
        </is>
      </c>
      <c r="M10" s="86" t="inlineStr">
        <is>
          <t>AVG COMMISSION</t>
        </is>
      </c>
    </row>
    <row r="11" ht="20" customHeight="1">
      <c r="A11" s="91">
        <f>'📅 APPOINTMENTS'!L5</f>
        <v/>
      </c>
      <c r="D11" s="91">
        <f>IFERROR(COUNTIF('🔄 RENEWALS'!G7:G406,"Retained")/COUNTA('🔄 RENEWALS'!B7:B406),0)</f>
        <v/>
      </c>
      <c r="G11" s="89">
        <f>COUNTIF('👥 CLIENT CRM'!Z10:Z209,"Active")</f>
        <v/>
      </c>
      <c r="J11" s="89">
        <f>COUNTIF('👥 CLIENT CRM'!AC10:AC209,"High")</f>
        <v/>
      </c>
      <c r="M11" s="90">
        <f>IFERROR(AVERAGE('💰 COMMISSIONS'!H7:H306),0)</f>
        <v/>
      </c>
    </row>
    <row r="12" ht="20" customHeight="1"/>
    <row r="13" ht="20" customHeight="1"/>
    <row r="14" ht="20" customHeight="1">
      <c r="A14" s="92" t="inlineStr">
        <is>
          <t>vs prior month</t>
        </is>
      </c>
      <c r="D14" s="92" t="inlineStr">
        <is>
          <t>vs prior month</t>
        </is>
      </c>
      <c r="G14" s="92" t="inlineStr">
        <is>
          <t>vs prior month</t>
        </is>
      </c>
      <c r="J14" s="92" t="inlineStr">
        <is>
          <t>vs prior month</t>
        </is>
      </c>
      <c r="M14" s="92" t="inlineStr">
        <is>
          <t>vs prior month</t>
        </is>
      </c>
    </row>
    <row r="17">
      <c r="A17" s="22" t="inlineStr">
        <is>
          <t>MONTHLY PERFORMANCE SUMMARY (Link from Sales Funnel or enter manually)</t>
        </is>
      </c>
    </row>
    <row r="18">
      <c r="A18" s="66" t="inlineStr">
        <is>
          <t>Month</t>
        </is>
      </c>
      <c r="B18" s="66" t="inlineStr">
        <is>
          <t>Med Sales</t>
        </is>
      </c>
      <c r="C18" s="66" t="inlineStr">
        <is>
          <t>Ancil Sales</t>
        </is>
      </c>
      <c r="D18" s="66" t="inlineStr">
        <is>
          <t>Gross Comm $</t>
        </is>
      </c>
      <c r="E18" s="66" t="inlineStr">
        <is>
          <t>Chargebacks $</t>
        </is>
      </c>
      <c r="F18" s="66" t="inlineStr">
        <is>
          <t>Net Comm $</t>
        </is>
      </c>
      <c r="G18" s="66" t="inlineStr">
        <is>
          <t>New Leads</t>
        </is>
      </c>
      <c r="H18" s="66" t="inlineStr">
        <is>
          <t>Conv Rate %</t>
        </is>
      </c>
      <c r="I18" s="66" t="inlineStr">
        <is>
          <t>Retention %</t>
        </is>
      </c>
      <c r="J18" s="66" t="inlineStr">
        <is>
          <t>Avg Comm $</t>
        </is>
      </c>
    </row>
    <row r="19">
      <c r="A19" s="74" t="inlineStr">
        <is>
          <t>Jan</t>
        </is>
      </c>
      <c r="B19" s="81" t="n">
        <v>11</v>
      </c>
      <c r="C19" s="81" t="n">
        <v>4</v>
      </c>
      <c r="D19" s="93" t="n">
        <v>6380</v>
      </c>
      <c r="E19" s="93" t="n">
        <v>0</v>
      </c>
      <c r="F19" s="93" t="n">
        <v>6380</v>
      </c>
      <c r="G19" s="81" t="n">
        <v>42</v>
      </c>
      <c r="H19" s="82" t="n">
        <v>0.262</v>
      </c>
      <c r="I19" s="82" t="n">
        <v>0.9399999999999999</v>
      </c>
      <c r="J19" s="93" t="n">
        <v>580</v>
      </c>
    </row>
    <row r="20">
      <c r="A20" s="79" t="inlineStr">
        <is>
          <t>Feb</t>
        </is>
      </c>
      <c r="B20" s="84" t="n">
        <v>10</v>
      </c>
      <c r="C20" s="84" t="n">
        <v>3</v>
      </c>
      <c r="D20" s="94" t="n">
        <v>5800</v>
      </c>
      <c r="E20" s="94" t="n">
        <v>0</v>
      </c>
      <c r="F20" s="94" t="n">
        <v>5800</v>
      </c>
      <c r="G20" s="84" t="n">
        <v>38</v>
      </c>
      <c r="H20" s="85" t="n">
        <v>0.263</v>
      </c>
      <c r="I20" s="85" t="n">
        <v>0.93</v>
      </c>
      <c r="J20" s="94" t="n">
        <v>580</v>
      </c>
    </row>
    <row r="21">
      <c r="A21" s="74" t="inlineStr">
        <is>
          <t>Mar</t>
        </is>
      </c>
      <c r="B21" s="81" t="n">
        <v>16</v>
      </c>
      <c r="C21" s="81" t="n">
        <v>6</v>
      </c>
      <c r="D21" s="93" t="n">
        <v>9280</v>
      </c>
      <c r="E21" s="93" t="n">
        <v>578</v>
      </c>
      <c r="F21" s="93" t="n">
        <v>8702</v>
      </c>
      <c r="G21" s="81" t="n">
        <v>55</v>
      </c>
      <c r="H21" s="82" t="n">
        <v>0.291</v>
      </c>
      <c r="I21" s="82" t="n">
        <v>0.96</v>
      </c>
      <c r="J21" s="93" t="n">
        <v>580</v>
      </c>
    </row>
    <row r="22">
      <c r="A22" s="79" t="inlineStr">
        <is>
          <t>Apr</t>
        </is>
      </c>
      <c r="B22" s="84" t="n">
        <v>13</v>
      </c>
      <c r="C22" s="84" t="n">
        <v>5</v>
      </c>
      <c r="D22" s="94" t="n">
        <v>7540</v>
      </c>
      <c r="E22" s="94" t="n">
        <v>0</v>
      </c>
      <c r="F22" s="94" t="n">
        <v>7540</v>
      </c>
      <c r="G22" s="84" t="n">
        <v>47</v>
      </c>
      <c r="H22" s="85" t="n">
        <v>0.277</v>
      </c>
      <c r="I22" s="85" t="n">
        <v>0.92</v>
      </c>
      <c r="J22" s="94" t="n">
        <v>580</v>
      </c>
    </row>
    <row r="23">
      <c r="A23" s="74" t="inlineStr">
        <is>
          <t>May</t>
        </is>
      </c>
      <c r="B23" s="81" t="n">
        <v>14</v>
      </c>
      <c r="C23" s="81" t="n">
        <v>5</v>
      </c>
      <c r="D23" s="93" t="n">
        <v>8120</v>
      </c>
      <c r="E23" s="93" t="n">
        <v>0</v>
      </c>
      <c r="F23" s="93" t="n">
        <v>8120</v>
      </c>
      <c r="G23" s="81" t="n">
        <v>51</v>
      </c>
      <c r="H23" s="82" t="n">
        <v>0.275</v>
      </c>
      <c r="I23" s="82" t="n">
        <v>0.95</v>
      </c>
      <c r="J23" s="93" t="n">
        <v>580</v>
      </c>
    </row>
    <row r="24">
      <c r="A24" s="79" t="inlineStr">
        <is>
          <t>Jun</t>
        </is>
      </c>
      <c r="B24" s="84" t="n">
        <v>18</v>
      </c>
      <c r="C24" s="84" t="n">
        <v>7</v>
      </c>
      <c r="D24" s="94" t="n">
        <v>10440</v>
      </c>
      <c r="E24" s="94" t="n">
        <v>0</v>
      </c>
      <c r="F24" s="94" t="n">
        <v>10440</v>
      </c>
      <c r="G24" s="84" t="n">
        <v>63</v>
      </c>
      <c r="H24" s="85" t="n">
        <v>0.286</v>
      </c>
      <c r="I24" s="85" t="n">
        <v>0.97</v>
      </c>
      <c r="J24" s="94" t="n">
        <v>580</v>
      </c>
    </row>
    <row r="25">
      <c r="A25" s="74" t="inlineStr">
        <is>
          <t>Jul</t>
        </is>
      </c>
      <c r="B25" s="81" t="inlineStr"/>
      <c r="C25" s="81" t="inlineStr"/>
      <c r="D25" s="93" t="inlineStr"/>
      <c r="E25" s="93" t="inlineStr"/>
      <c r="F25" s="93" t="inlineStr"/>
      <c r="G25" s="81" t="inlineStr"/>
      <c r="H25" s="82" t="inlineStr"/>
      <c r="I25" s="82" t="inlineStr"/>
      <c r="J25" s="93" t="inlineStr"/>
    </row>
    <row r="26">
      <c r="A26" s="79" t="inlineStr">
        <is>
          <t>Aug</t>
        </is>
      </c>
      <c r="B26" s="84" t="inlineStr"/>
      <c r="C26" s="84" t="inlineStr"/>
      <c r="D26" s="94" t="inlineStr"/>
      <c r="E26" s="94" t="inlineStr"/>
      <c r="F26" s="94" t="inlineStr"/>
      <c r="G26" s="84" t="inlineStr"/>
      <c r="H26" s="85" t="inlineStr"/>
      <c r="I26" s="85" t="inlineStr"/>
      <c r="J26" s="94" t="inlineStr"/>
    </row>
    <row r="27">
      <c r="A27" s="74" t="inlineStr">
        <is>
          <t>Sep</t>
        </is>
      </c>
      <c r="B27" s="81" t="inlineStr"/>
      <c r="C27" s="81" t="inlineStr"/>
      <c r="D27" s="93" t="inlineStr"/>
      <c r="E27" s="93" t="inlineStr"/>
      <c r="F27" s="93" t="inlineStr"/>
      <c r="G27" s="81" t="inlineStr"/>
      <c r="H27" s="82" t="inlineStr"/>
      <c r="I27" s="82" t="inlineStr"/>
      <c r="J27" s="93" t="inlineStr"/>
    </row>
    <row r="28">
      <c r="A28" s="79" t="inlineStr">
        <is>
          <t>Oct</t>
        </is>
      </c>
      <c r="B28" s="84" t="inlineStr"/>
      <c r="C28" s="84" t="inlineStr"/>
      <c r="D28" s="94" t="inlineStr"/>
      <c r="E28" s="94" t="inlineStr"/>
      <c r="F28" s="94" t="inlineStr"/>
      <c r="G28" s="84" t="inlineStr"/>
      <c r="H28" s="85" t="inlineStr"/>
      <c r="I28" s="85" t="inlineStr"/>
      <c r="J28" s="94" t="inlineStr"/>
    </row>
    <row r="29">
      <c r="A29" s="74" t="inlineStr">
        <is>
          <t>Nov</t>
        </is>
      </c>
      <c r="B29" s="81" t="inlineStr"/>
      <c r="C29" s="81" t="inlineStr"/>
      <c r="D29" s="93" t="inlineStr"/>
      <c r="E29" s="93" t="inlineStr"/>
      <c r="F29" s="93" t="inlineStr"/>
      <c r="G29" s="81" t="inlineStr"/>
      <c r="H29" s="82" t="inlineStr"/>
      <c r="I29" s="82" t="inlineStr"/>
      <c r="J29" s="93" t="inlineStr"/>
    </row>
    <row r="30">
      <c r="A30" s="79" t="inlineStr">
        <is>
          <t>Dec</t>
        </is>
      </c>
      <c r="B30" s="84" t="inlineStr"/>
      <c r="C30" s="84" t="inlineStr"/>
      <c r="D30" s="94" t="inlineStr"/>
      <c r="E30" s="94" t="inlineStr"/>
      <c r="F30" s="94" t="inlineStr"/>
      <c r="G30" s="84" t="inlineStr"/>
      <c r="H30" s="85" t="inlineStr"/>
      <c r="I30" s="85" t="inlineStr"/>
      <c r="J30" s="94" t="inlineStr"/>
    </row>
    <row r="31">
      <c r="A31" s="69" t="inlineStr">
        <is>
          <t>TOTAL</t>
        </is>
      </c>
      <c r="B31" s="69">
        <f>IFERROR(SUM(B19:B30),"")</f>
        <v/>
      </c>
      <c r="C31" s="69">
        <f>IFERROR(SUM(C19:C30),"")</f>
        <v/>
      </c>
      <c r="D31" s="95">
        <f>IFERROR(SUM(D19:D30),"")</f>
        <v/>
      </c>
      <c r="E31" s="95">
        <f>IFERROR(SUM(E19:E30),"")</f>
        <v/>
      </c>
      <c r="F31" s="95">
        <f>IFERROR(SUM(F19:F30),"")</f>
        <v/>
      </c>
      <c r="G31" s="69">
        <f>IFERROR(SUM(G19:G30),"")</f>
        <v/>
      </c>
      <c r="H31" s="96">
        <f>IFERROR(SUM(H19:H30),"")</f>
        <v/>
      </c>
      <c r="I31" s="96">
        <f>IFERROR(SUM(I19:I30),"")</f>
        <v/>
      </c>
      <c r="J31" s="95">
        <f>IFERROR(SUM(J19:J30),"")</f>
        <v/>
      </c>
    </row>
    <row r="32">
      <c r="A32" s="80" t="inlineStr">
        <is>
          <t>AVERAGE</t>
        </is>
      </c>
      <c r="B32" s="80">
        <f>IFERROR(AVERAGE(B19:B30),"")</f>
        <v/>
      </c>
      <c r="C32" s="80">
        <f>IFERROR(AVERAGE(C19:C30),"")</f>
        <v/>
      </c>
      <c r="D32" s="97">
        <f>IFERROR(AVERAGE(D19:D30),"")</f>
        <v/>
      </c>
      <c r="E32" s="97">
        <f>IFERROR(AVERAGE(E19:E30),"")</f>
        <v/>
      </c>
      <c r="F32" s="97">
        <f>IFERROR(AVERAGE(F19:F30),"")</f>
        <v/>
      </c>
      <c r="G32" s="80">
        <f>IFERROR(AVERAGE(G19:G30),"")</f>
        <v/>
      </c>
      <c r="H32" s="98">
        <f>IFERROR(AVERAGE(H19:H30),"")</f>
        <v/>
      </c>
      <c r="I32" s="98">
        <f>IFERROR(AVERAGE(I19:I30),"")</f>
        <v/>
      </c>
      <c r="J32" s="97">
        <f>IFERROR(AVERAGE(J19:J30),"")</f>
        <v/>
      </c>
    </row>
  </sheetData>
  <mergeCells count="33">
    <mergeCell ref="G10:I10"/>
    <mergeCell ref="M11:O13"/>
    <mergeCell ref="M10:O10"/>
    <mergeCell ref="A17:J17"/>
    <mergeCell ref="J4:L4"/>
    <mergeCell ref="D11:F13"/>
    <mergeCell ref="J11:L13"/>
    <mergeCell ref="G14:I14"/>
    <mergeCell ref="A8:C8"/>
    <mergeCell ref="D4:F4"/>
    <mergeCell ref="A14:C14"/>
    <mergeCell ref="G4:I4"/>
    <mergeCell ref="D5:F7"/>
    <mergeCell ref="M8:O8"/>
    <mergeCell ref="D8:F8"/>
    <mergeCell ref="A4:C4"/>
    <mergeCell ref="A5:C7"/>
    <mergeCell ref="G5:I7"/>
    <mergeCell ref="A10:C10"/>
    <mergeCell ref="M14:O14"/>
    <mergeCell ref="D14:F14"/>
    <mergeCell ref="A1:P1"/>
    <mergeCell ref="M4:O4"/>
    <mergeCell ref="J8:L8"/>
    <mergeCell ref="D10:F10"/>
    <mergeCell ref="J14:L14"/>
    <mergeCell ref="J5:L7"/>
    <mergeCell ref="J10:L10"/>
    <mergeCell ref="M5:O7"/>
    <mergeCell ref="G8:I8"/>
    <mergeCell ref="A11:C13"/>
    <mergeCell ref="G11:I13"/>
    <mergeCell ref="A2:P2"/>
  </mergeCells>
  <pageMargins left="0.5" right="0.5" top="0.75" bottom="0.75" header="0.5" footer="0.5"/>
  <pageSetup orientation="landscape" fitToHeight="0" fitToWidth="1"/>
</worksheet>
</file>

<file path=xl/worksheets/sheet15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J4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8" customWidth="1" min="4" max="4"/>
    <col width="35" customWidth="1" min="5" max="5"/>
    <col width="10" customWidth="1" min="6" max="6"/>
  </cols>
  <sheetData>
    <row r="1" ht="40" customHeight="1">
      <c r="A1" s="99" t="inlineStr">
        <is>
          <t>💼 BOOK OF BUSINESS VALUE DASHBOARD</t>
        </is>
      </c>
    </row>
    <row r="2" ht="24" customHeight="1">
      <c r="A2" s="100" t="inlineStr">
        <is>
          <t>Track your recurring income and estimated business resale value. Most agents never measure this.</t>
        </is>
      </c>
    </row>
    <row r="4">
      <c r="A4" s="101" t="inlineStr">
        <is>
          <t>YOUR MEDICARE BOOK OF BUSINESS</t>
        </is>
      </c>
    </row>
    <row r="6" ht="24" customHeight="1">
      <c r="A6" s="102" t="inlineStr">
        <is>
          <t>TOTAL ACTIVE CLIENTS</t>
        </is>
      </c>
      <c r="D6" s="103" t="inlineStr">
        <is>
          <t>Number of active Medicare clients in your book</t>
        </is>
      </c>
    </row>
    <row r="7" ht="24" customHeight="1">
      <c r="A7" s="104">
        <f>COUNTIF('👥 CLIENT CRM'!Z10:Z209,"Active")</f>
        <v/>
      </c>
      <c r="C7" s="105" t="inlineStr">
        <is>
          <t>clients</t>
        </is>
      </c>
    </row>
    <row r="9" ht="24" customHeight="1">
      <c r="A9" s="102" t="inlineStr">
        <is>
          <t>MONTHLY RECURRING COMMISSION</t>
        </is>
      </c>
      <c r="D9" s="103" t="inlineStr">
        <is>
          <t>Estimated monthly renewal commissions from your book</t>
        </is>
      </c>
    </row>
    <row r="10" ht="24" customHeight="1">
      <c r="A10" s="106">
        <f>IFERROR(SUMIF('💰 COMMISSIONS'!G7:G306,"Renewal",'💰 COMMISSIONS'!H7:H306)/12,0)</f>
        <v/>
      </c>
      <c r="C10" s="105" t="inlineStr">
        <is>
          <t>$/month</t>
        </is>
      </c>
    </row>
    <row r="12" ht="24" customHeight="1">
      <c r="A12" s="102" t="inlineStr">
        <is>
          <t>ANNUALIZED COMMISSION</t>
        </is>
      </c>
      <c r="D12" s="103" t="inlineStr">
        <is>
          <t>Total annual renewal commissions</t>
        </is>
      </c>
    </row>
    <row r="13" ht="24" customHeight="1">
      <c r="A13" s="106">
        <f>IFERROR(SUMIF('💰 COMMISSIONS'!G7:G306,"Renewal",'💰 COMMISSIONS'!H7:H306),0)</f>
        <v/>
      </c>
      <c r="C13" s="105" t="inlineStr">
        <is>
          <t>$/year</t>
        </is>
      </c>
    </row>
    <row r="15" ht="24" customHeight="1">
      <c r="A15" s="102" t="inlineStr">
        <is>
          <t>ESTIMATED BOOK RESALE VALUE (1.5x)</t>
        </is>
      </c>
      <c r="D15" s="103" t="inlineStr">
        <is>
          <t>Conservative estimate at 1.5× annual renewals</t>
        </is>
      </c>
    </row>
    <row r="16" ht="24" customHeight="1">
      <c r="A16" s="106">
        <f>IFERROR(SUMIF('💰 COMMISSIONS'!G7:G306,"Renewal",'💰 COMMISSIONS'!H7:H306)*1.5,0)</f>
        <v/>
      </c>
      <c r="C16" s="105" t="inlineStr">
        <is>
          <t>$ value</t>
        </is>
      </c>
    </row>
    <row r="18" ht="24" customHeight="1">
      <c r="A18" s="102" t="inlineStr">
        <is>
          <t>ESTIMATED BOOK RESALE VALUE (2.5x)</t>
        </is>
      </c>
      <c r="D18" s="103" t="inlineStr">
        <is>
          <t>Premium estimate at 2.5× annual renewals (strong retention)</t>
        </is>
      </c>
    </row>
    <row r="19" ht="24" customHeight="1">
      <c r="A19" s="106">
        <f>IFERROR(SUMIF('💰 COMMISSIONS'!G7:G306,"Renewal",'💰 COMMISSIONS'!H7:H306)*2.5,0)</f>
        <v/>
      </c>
      <c r="C19" s="105" t="inlineStr">
        <is>
          <t>$ value</t>
        </is>
      </c>
    </row>
    <row r="22">
      <c r="A22" s="22" t="inlineStr">
        <is>
          <t>BOOK HEALTH METRICS</t>
        </is>
      </c>
    </row>
    <row r="23">
      <c r="A23" s="80" t="inlineStr">
        <is>
          <t>Metric</t>
        </is>
      </c>
      <c r="B23" s="80" t="inlineStr">
        <is>
          <t>Formula / Value</t>
        </is>
      </c>
      <c r="C23" s="80" t="inlineStr">
        <is>
          <t>Target</t>
        </is>
      </c>
      <c r="D23" s="80" t="inlineStr">
        <is>
          <t>Status</t>
        </is>
      </c>
      <c r="E23" s="80" t="inlineStr">
        <is>
          <t>Notes</t>
        </is>
      </c>
    </row>
    <row r="24">
      <c r="A24" s="107" t="inlineStr">
        <is>
          <t>Client Retention Rate</t>
        </is>
      </c>
      <c r="B24" s="108">
        <f>IFERROR(COUNTIF('🔄 RENEWALS'!R7:R406,"Retained")/COUNTIF('🔄 RENEWALS'!R7:R406,"&lt;&gt;"),0)</f>
        <v/>
      </c>
      <c r="C24" s="73" t="inlineStr">
        <is>
          <t>90%+</t>
        </is>
      </c>
      <c r="D24" s="109">
        <f>IF(B24="","",IF(B24&gt;=0.9,"✔ Healthy","⚠ Needs Attention"))</f>
        <v/>
      </c>
      <c r="E24" s="81" t="inlineStr"/>
    </row>
    <row r="25">
      <c r="A25" s="110" t="inlineStr">
        <is>
          <t>Avg Policies Per Client</t>
        </is>
      </c>
      <c r="B25" s="111">
        <f>IFERROR(COUNTA('👥 CLIENT CRM'!Q10:Q209)/COUNTIF('👥 CLIENT CRM'!Z10:Z209,"Active"),0)</f>
        <v/>
      </c>
      <c r="C25" s="78" t="inlineStr">
        <is>
          <t>1.3+</t>
        </is>
      </c>
      <c r="D25" s="112">
        <f>IF(B25="","",IF(B25&gt;=0.9,"✔ Healthy","⚠ Needs Attention"))</f>
        <v/>
      </c>
      <c r="E25" s="84" t="inlineStr"/>
    </row>
    <row r="26">
      <c r="A26" s="107" t="inlineStr">
        <is>
          <t>Ancillary Attach Rate</t>
        </is>
      </c>
      <c r="B26" s="108">
        <f>IFERROR(COUNTA('✅ MEDICARE SALES'!B7:B456)/COUNTIF('👥 CLIENT CRM'!Z10:Z209,"Active"),0)</f>
        <v/>
      </c>
      <c r="C26" s="73" t="inlineStr">
        <is>
          <t>35%+</t>
        </is>
      </c>
      <c r="D26" s="109">
        <f>IF(B26="","",IF(B26&gt;=0.9,"✔ Healthy","⚠ Needs Attention"))</f>
        <v/>
      </c>
      <c r="E26" s="81" t="inlineStr"/>
    </row>
    <row r="27">
      <c r="A27" s="110" t="inlineStr">
        <is>
          <t>Avg Years Per Client</t>
        </is>
      </c>
      <c r="B27" s="113" t="inlineStr">
        <is>
          <t>Manual Entry — average client tenure</t>
        </is>
      </c>
      <c r="C27" s="78" t="inlineStr">
        <is>
          <t>3+ years</t>
        </is>
      </c>
      <c r="D27" s="112">
        <f>IF(B27="","",IF(B27&gt;=0.9,"✔ Healthy","⚠ Needs Attention"))</f>
        <v/>
      </c>
      <c r="E27" s="84" t="inlineStr"/>
    </row>
    <row r="28">
      <c r="A28" s="107" t="inlineStr">
        <is>
          <t>Lapse/Disenroll Rate</t>
        </is>
      </c>
      <c r="B28" s="108">
        <f>IFERROR(COUNTIF('👥 CLIENT CRM'!Z10:Z209,"Disenrolled")/COUNTA('👥 CLIENT CRM'!B10:B209),0)</f>
        <v/>
      </c>
      <c r="C28" s="73" t="inlineStr">
        <is>
          <t>&lt;10%</t>
        </is>
      </c>
      <c r="D28" s="109">
        <f>IF(B28="","",IF(B28&lt;=0.1,"✔ Healthy","⚠ Needs Attention"))</f>
        <v/>
      </c>
      <c r="E28" s="81" t="inlineStr"/>
    </row>
    <row r="29">
      <c r="A29" s="110" t="inlineStr">
        <is>
          <t>Clients Age 65-70 (near-term opportunity)</t>
        </is>
      </c>
      <c r="B29" s="113" t="inlineStr">
        <is>
          <t>Manual count</t>
        </is>
      </c>
      <c r="C29" s="78" t="inlineStr">
        <is>
          <t>N/A</t>
        </is>
      </c>
      <c r="D29" s="112">
        <f>IF(B29="","",IF(B29&gt;=0.9,"✔ Healthy","⚠ Needs Attention"))</f>
        <v/>
      </c>
      <c r="E29" s="84" t="inlineStr"/>
    </row>
    <row r="30">
      <c r="A30" s="107" t="inlineStr">
        <is>
          <t>Clients with Cross-Sell Opp</t>
        </is>
      </c>
      <c r="B30" s="114">
        <f>COUNTIF('👥 CLIENT CRM'!AD10:AD209,"Yes")</f>
        <v/>
      </c>
      <c r="C30" s="73" t="inlineStr">
        <is>
          <t>Maximize</t>
        </is>
      </c>
      <c r="D30" s="109">
        <f>IF(B30="","",IF(B30&gt;=0.9,"✔ Healthy","⚠ Needs Attention"))</f>
        <v/>
      </c>
      <c r="E30" s="81" t="inlineStr"/>
    </row>
    <row r="31">
      <c r="A31" s="110" t="inlineStr">
        <is>
          <t>Annual Review Completion Rate</t>
        </is>
      </c>
      <c r="B31" s="115">
        <f>IFERROR(COUNTIF('🔄 RENEWALS'!G7:G406,"Completed")/COUNTA('🔄 RENEWALS'!B7:B406),0)</f>
        <v/>
      </c>
      <c r="C31" s="78" t="inlineStr">
        <is>
          <t>100%</t>
        </is>
      </c>
      <c r="D31" s="112">
        <f>IF(B31="","",IF(B31&gt;=0.9,"✔ Healthy","⚠ Needs Attention"))</f>
        <v/>
      </c>
      <c r="E31" s="84" t="inlineStr"/>
    </row>
    <row r="35">
      <c r="A35" s="14" t="inlineStr">
        <is>
          <t>BOOK OF BUSINESS RESALE VALUE GUIDE</t>
        </is>
      </c>
    </row>
    <row r="36">
      <c r="A36" s="80" t="inlineStr">
        <is>
          <t>Valuation Range</t>
        </is>
      </c>
      <c r="B36" s="80" t="inlineStr">
        <is>
          <t>What Drives This Valuation</t>
        </is>
      </c>
    </row>
    <row r="37" ht="28" customHeight="1">
      <c r="A37" s="116" t="inlineStr">
        <is>
          <t>1.0x – 1.5x Annual Renewals</t>
        </is>
      </c>
      <c r="B37" s="117" t="inlineStr">
        <is>
          <t>Weak retention, high lapse rate, aging book, mixed carriers</t>
        </is>
      </c>
    </row>
    <row r="38" ht="28" customHeight="1">
      <c r="A38" s="110" t="inlineStr">
        <is>
          <t>1.5x – 2.0x Annual Renewals</t>
        </is>
      </c>
      <c r="B38" s="21" t="inlineStr">
        <is>
          <t>Average retention, stable book, mixed plan types</t>
        </is>
      </c>
    </row>
    <row r="39" ht="28" customHeight="1">
      <c r="A39" s="116" t="inlineStr">
        <is>
          <t>2.0x – 2.5x Annual Renewals</t>
        </is>
      </c>
      <c r="B39" s="117" t="inlineStr">
        <is>
          <t>Strong retention (90%+), established relationships, diversified book</t>
        </is>
      </c>
    </row>
    <row r="40" ht="28" customHeight="1">
      <c r="A40" s="110" t="inlineStr">
        <is>
          <t>2.5x – 3.0x Annual Renewals</t>
        </is>
      </c>
      <c r="B40" s="21" t="inlineStr">
        <is>
          <t>Elite retention, strong referral base, documented client relationships, clean compliance record</t>
        </is>
      </c>
    </row>
  </sheetData>
  <mergeCells count="20">
    <mergeCell ref="A22:J22"/>
    <mergeCell ref="A18:C18"/>
    <mergeCell ref="A4:J4"/>
    <mergeCell ref="A12:C12"/>
    <mergeCell ref="D6:F7"/>
    <mergeCell ref="A16:B16"/>
    <mergeCell ref="A7:B7"/>
    <mergeCell ref="A35:F35"/>
    <mergeCell ref="A1:J1"/>
    <mergeCell ref="A9:C9"/>
    <mergeCell ref="A15:C15"/>
    <mergeCell ref="D12:F13"/>
    <mergeCell ref="A19:B19"/>
    <mergeCell ref="D15:F16"/>
    <mergeCell ref="A6:C6"/>
    <mergeCell ref="A10:B10"/>
    <mergeCell ref="A13:B13"/>
    <mergeCell ref="D18:F19"/>
    <mergeCell ref="D9:F10"/>
    <mergeCell ref="A2:J2"/>
  </mergeCells>
  <pageMargins left="0.5" right="0.5" top="0.75" bottom="0.75" header="0.5" footer="0.5"/>
  <pageSetup orientation="landscape" fitToHeight="0" fitToWidth="1"/>
</worksheet>
</file>

<file path=xl/worksheets/sheet16.xml><?xml version="1.0" encoding="utf-8"?>
<worksheet xmlns="http://schemas.openxmlformats.org/spreadsheetml/2006/main">
  <sheetPr>
    <tabColor rgb="002E75B6"/>
    <outlinePr summaryBelow="1" summaryRight="1"/>
    <pageSetUpPr fitToPage="1"/>
  </sheetPr>
  <dimension ref="A1:N6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5" customWidth="1" min="2" max="2"/>
    <col width="16" customWidth="1" min="3" max="3"/>
    <col width="13" customWidth="1" min="4" max="4"/>
    <col width="13" customWidth="1" min="5" max="5"/>
    <col width="12" customWidth="1" min="6" max="6"/>
    <col width="12" customWidth="1" min="7" max="7"/>
    <col width="12" customWidth="1" min="8" max="8"/>
    <col width="13" customWidth="1" min="9" max="9"/>
    <col width="10" customWidth="1" min="10" max="10"/>
    <col width="12" customWidth="1" min="11" max="11"/>
    <col width="25" customWidth="1" min="12" max="12"/>
  </cols>
  <sheetData>
    <row r="1">
      <c r="A1" s="12" t="inlineStr">
        <is>
          <t>📣 MARKETING &amp; LEAD SOURCE TRACKER</t>
        </is>
      </c>
    </row>
    <row r="2">
      <c r="A2" s="23" t="inlineStr">
        <is>
          <t>Track every marketing channel: cost, leads generated, conversions, and ROI by source.</t>
        </is>
      </c>
    </row>
    <row r="4">
      <c r="A4" s="14" t="inlineStr">
        <is>
          <t>LEAD SOURCE PERFORMANCE SUMMARY</t>
        </is>
      </c>
    </row>
    <row r="5">
      <c r="A5" s="118" t="inlineStr">
        <is>
          <t>Lead Source</t>
        </is>
      </c>
      <c r="B5" s="118" t="inlineStr">
        <is>
          <t>Leads</t>
        </is>
      </c>
      <c r="C5" s="118" t="inlineStr">
        <is>
          <t>Enrolled</t>
        </is>
      </c>
      <c r="D5" s="118" t="inlineStr">
        <is>
          <t>Conv Rate</t>
        </is>
      </c>
      <c r="E5" s="118" t="inlineStr">
        <is>
          <t>Total Cost</t>
        </is>
      </c>
      <c r="F5" s="118" t="inlineStr">
        <is>
          <t>Cost/Lead</t>
        </is>
      </c>
      <c r="G5" s="118" t="inlineStr">
        <is>
          <t>Cost/Sale</t>
        </is>
      </c>
      <c r="H5" s="118" t="inlineStr">
        <is>
          <t>Avg Comm</t>
        </is>
      </c>
      <c r="I5" s="118" t="inlineStr">
        <is>
          <t>ROI</t>
        </is>
      </c>
    </row>
    <row r="6">
      <c r="A6" s="107" t="inlineStr">
        <is>
          <t>Internet</t>
        </is>
      </c>
      <c r="B6" s="109">
        <f>COUNTIF('🎯 LEAD TRACKER'!F9:F308,A6)</f>
        <v/>
      </c>
      <c r="C6" s="109">
        <f>SUMPRODUCT(('🎯 LEAD TRACKER'!F9:F308=A6)*('🎯 LEAD TRACKER'!I9:I308="Enrolled"))</f>
        <v/>
      </c>
      <c r="D6" s="72">
        <f>IFERROR(C6/B6,"")</f>
        <v/>
      </c>
      <c r="E6" s="119">
        <f>SUMPRODUCT(('🎯 LEAD TRACKER'!F9:F308=A6)*'🎯 LEAD TRACKER'!G9:G308)</f>
        <v/>
      </c>
      <c r="F6" s="119">
        <f>IFERROR(E6/B6,"")</f>
        <v/>
      </c>
      <c r="G6" s="119">
        <f>IFERROR(E6/C6,"")</f>
        <v/>
      </c>
      <c r="H6" s="93" t="n">
        <v>580</v>
      </c>
      <c r="I6" s="120">
        <f>IFERROR((H6*C6-E6)/E6,"")</f>
        <v/>
      </c>
    </row>
    <row r="7">
      <c r="A7" s="110" t="inlineStr">
        <is>
          <t>Referral – Client</t>
        </is>
      </c>
      <c r="B7" s="112">
        <f>COUNTIF('🎯 LEAD TRACKER'!F9:F308,A7)</f>
        <v/>
      </c>
      <c r="C7" s="112">
        <f>SUMPRODUCT(('🎯 LEAD TRACKER'!F9:F308=A7)*('🎯 LEAD TRACKER'!I9:I308="Enrolled"))</f>
        <v/>
      </c>
      <c r="D7" s="77">
        <f>IFERROR(C7/B7,"")</f>
        <v/>
      </c>
      <c r="E7" s="121">
        <f>SUMPRODUCT(('🎯 LEAD TRACKER'!F9:F308=A7)*'🎯 LEAD TRACKER'!G9:G308)</f>
        <v/>
      </c>
      <c r="F7" s="121">
        <f>IFERROR(E7/B7,"")</f>
        <v/>
      </c>
      <c r="G7" s="121">
        <f>IFERROR(E7/C7,"")</f>
        <v/>
      </c>
      <c r="H7" s="94" t="n">
        <v>580</v>
      </c>
      <c r="I7" s="122">
        <f>IFERROR((H7*C7-E7)/E7,"")</f>
        <v/>
      </c>
    </row>
    <row r="8">
      <c r="A8" s="107" t="inlineStr">
        <is>
          <t>Referral – Agent</t>
        </is>
      </c>
      <c r="B8" s="109">
        <f>COUNTIF('🎯 LEAD TRACKER'!F9:F308,A8)</f>
        <v/>
      </c>
      <c r="C8" s="109">
        <f>SUMPRODUCT(('🎯 LEAD TRACKER'!F9:F308=A8)*('🎯 LEAD TRACKER'!I9:I308="Enrolled"))</f>
        <v/>
      </c>
      <c r="D8" s="72">
        <f>IFERROR(C8/B8,"")</f>
        <v/>
      </c>
      <c r="E8" s="119">
        <f>SUMPRODUCT(('🎯 LEAD TRACKER'!F9:F308=A8)*'🎯 LEAD TRACKER'!G9:G308)</f>
        <v/>
      </c>
      <c r="F8" s="119">
        <f>IFERROR(E8/B8,"")</f>
        <v/>
      </c>
      <c r="G8" s="119">
        <f>IFERROR(E8/C8,"")</f>
        <v/>
      </c>
      <c r="H8" s="93" t="n">
        <v>580</v>
      </c>
      <c r="I8" s="120">
        <f>IFERROR((H8*C8-E8)/E8,"")</f>
        <v/>
      </c>
    </row>
    <row r="9">
      <c r="A9" s="110" t="inlineStr">
        <is>
          <t>Direct Mail</t>
        </is>
      </c>
      <c r="B9" s="112">
        <f>COUNTIF('🎯 LEAD TRACKER'!F9:F308,A9)</f>
        <v/>
      </c>
      <c r="C9" s="112">
        <f>SUMPRODUCT(('🎯 LEAD TRACKER'!F9:F308=A9)*('🎯 LEAD TRACKER'!I9:I308="Enrolled"))</f>
        <v/>
      </c>
      <c r="D9" s="77">
        <f>IFERROR(C9/B9,"")</f>
        <v/>
      </c>
      <c r="E9" s="121">
        <f>SUMPRODUCT(('🎯 LEAD TRACKER'!F9:F308=A9)*'🎯 LEAD TRACKER'!G9:G308)</f>
        <v/>
      </c>
      <c r="F9" s="121">
        <f>IFERROR(E9/B9,"")</f>
        <v/>
      </c>
      <c r="G9" s="121">
        <f>IFERROR(E9/C9,"")</f>
        <v/>
      </c>
      <c r="H9" s="94" t="n">
        <v>580</v>
      </c>
      <c r="I9" s="122">
        <f>IFERROR((H9*C9-E9)/E9,"")</f>
        <v/>
      </c>
    </row>
    <row r="10">
      <c r="A10" s="107" t="inlineStr">
        <is>
          <t>Community Event</t>
        </is>
      </c>
      <c r="B10" s="109">
        <f>COUNTIF('🎯 LEAD TRACKER'!F9:F308,A10)</f>
        <v/>
      </c>
      <c r="C10" s="109">
        <f>SUMPRODUCT(('🎯 LEAD TRACKER'!F9:F308=A10)*('🎯 LEAD TRACKER'!I9:I308="Enrolled"))</f>
        <v/>
      </c>
      <c r="D10" s="72">
        <f>IFERROR(C10/B10,"")</f>
        <v/>
      </c>
      <c r="E10" s="119">
        <f>SUMPRODUCT(('🎯 LEAD TRACKER'!F9:F308=A10)*'🎯 LEAD TRACKER'!G9:G308)</f>
        <v/>
      </c>
      <c r="F10" s="119">
        <f>IFERROR(E10/B10,"")</f>
        <v/>
      </c>
      <c r="G10" s="119">
        <f>IFERROR(E10/C10,"")</f>
        <v/>
      </c>
      <c r="H10" s="93" t="n">
        <v>580</v>
      </c>
      <c r="I10" s="120">
        <f>IFERROR((H10*C10-E10)/E10,"")</f>
        <v/>
      </c>
    </row>
    <row r="11">
      <c r="A11" s="110" t="inlineStr">
        <is>
          <t>Cold Call</t>
        </is>
      </c>
      <c r="B11" s="112">
        <f>COUNTIF('🎯 LEAD TRACKER'!F9:F308,A11)</f>
        <v/>
      </c>
      <c r="C11" s="112">
        <f>SUMPRODUCT(('🎯 LEAD TRACKER'!F9:F308=A11)*('🎯 LEAD TRACKER'!I9:I308="Enrolled"))</f>
        <v/>
      </c>
      <c r="D11" s="77">
        <f>IFERROR(C11/B11,"")</f>
        <v/>
      </c>
      <c r="E11" s="121">
        <f>SUMPRODUCT(('🎯 LEAD TRACKER'!F9:F308=A11)*'🎯 LEAD TRACKER'!G9:G308)</f>
        <v/>
      </c>
      <c r="F11" s="121">
        <f>IFERROR(E11/B11,"")</f>
        <v/>
      </c>
      <c r="G11" s="121">
        <f>IFERROR(E11/C11,"")</f>
        <v/>
      </c>
      <c r="H11" s="94" t="n">
        <v>580</v>
      </c>
      <c r="I11" s="122">
        <f>IFERROR((H11*C11-E11)/E11,"")</f>
        <v/>
      </c>
    </row>
    <row r="12">
      <c r="A12" s="107" t="inlineStr">
        <is>
          <t>Social Media</t>
        </is>
      </c>
      <c r="B12" s="109">
        <f>COUNTIF('🎯 LEAD TRACKER'!F9:F308,A12)</f>
        <v/>
      </c>
      <c r="C12" s="109">
        <f>SUMPRODUCT(('🎯 LEAD TRACKER'!F9:F308=A12)*('🎯 LEAD TRACKER'!I9:I308="Enrolled"))</f>
        <v/>
      </c>
      <c r="D12" s="72">
        <f>IFERROR(C12/B12,"")</f>
        <v/>
      </c>
      <c r="E12" s="119">
        <f>SUMPRODUCT(('🎯 LEAD TRACKER'!F9:F308=A12)*'🎯 LEAD TRACKER'!G9:G308)</f>
        <v/>
      </c>
      <c r="F12" s="119">
        <f>IFERROR(E12/B12,"")</f>
        <v/>
      </c>
      <c r="G12" s="119">
        <f>IFERROR(E12/C12,"")</f>
        <v/>
      </c>
      <c r="H12" s="93" t="n">
        <v>580</v>
      </c>
      <c r="I12" s="120">
        <f>IFERROR((H12*C12-E12)/E12,"")</f>
        <v/>
      </c>
    </row>
    <row r="13">
      <c r="A13" s="110" t="inlineStr">
        <is>
          <t>TV/Radio</t>
        </is>
      </c>
      <c r="B13" s="112">
        <f>COUNTIF('🎯 LEAD TRACKER'!F9:F308,A13)</f>
        <v/>
      </c>
      <c r="C13" s="112">
        <f>SUMPRODUCT(('🎯 LEAD TRACKER'!F9:F308=A13)*('🎯 LEAD TRACKER'!I9:I308="Enrolled"))</f>
        <v/>
      </c>
      <c r="D13" s="77">
        <f>IFERROR(C13/B13,"")</f>
        <v/>
      </c>
      <c r="E13" s="121">
        <f>SUMPRODUCT(('🎯 LEAD TRACKER'!F9:F308=A13)*'🎯 LEAD TRACKER'!G9:G308)</f>
        <v/>
      </c>
      <c r="F13" s="121">
        <f>IFERROR(E13/B13,"")</f>
        <v/>
      </c>
      <c r="G13" s="121">
        <f>IFERROR(E13/C13,"")</f>
        <v/>
      </c>
      <c r="H13" s="94" t="n">
        <v>580</v>
      </c>
      <c r="I13" s="122">
        <f>IFERROR((H13*C13-E13)/E13,"")</f>
        <v/>
      </c>
    </row>
    <row r="14">
      <c r="A14" s="107" t="inlineStr">
        <is>
          <t>Networking</t>
        </is>
      </c>
      <c r="B14" s="109">
        <f>COUNTIF('🎯 LEAD TRACKER'!F9:F308,A14)</f>
        <v/>
      </c>
      <c r="C14" s="109">
        <f>SUMPRODUCT(('🎯 LEAD TRACKER'!F9:F308=A14)*('🎯 LEAD TRACKER'!I9:I308="Enrolled"))</f>
        <v/>
      </c>
      <c r="D14" s="72">
        <f>IFERROR(C14/B14,"")</f>
        <v/>
      </c>
      <c r="E14" s="119">
        <f>SUMPRODUCT(('🎯 LEAD TRACKER'!F9:F308=A14)*'🎯 LEAD TRACKER'!G9:G308)</f>
        <v/>
      </c>
      <c r="F14" s="119">
        <f>IFERROR(E14/B14,"")</f>
        <v/>
      </c>
      <c r="G14" s="119">
        <f>IFERROR(E14/C14,"")</f>
        <v/>
      </c>
      <c r="H14" s="93" t="n">
        <v>580</v>
      </c>
      <c r="I14" s="120">
        <f>IFERROR((H14*C14-E14)/E14,"")</f>
        <v/>
      </c>
    </row>
    <row r="15">
      <c r="A15" s="110" t="inlineStr">
        <is>
          <t>Other</t>
        </is>
      </c>
      <c r="B15" s="112">
        <f>COUNTIF('🎯 LEAD TRACKER'!F9:F308,A15)</f>
        <v/>
      </c>
      <c r="C15" s="112">
        <f>SUMPRODUCT(('🎯 LEAD TRACKER'!F9:F308=A15)*('🎯 LEAD TRACKER'!I9:I308="Enrolled"))</f>
        <v/>
      </c>
      <c r="D15" s="77">
        <f>IFERROR(C15/B15,"")</f>
        <v/>
      </c>
      <c r="E15" s="121">
        <f>SUMPRODUCT(('🎯 LEAD TRACKER'!F9:F308=A15)*'🎯 LEAD TRACKER'!G9:G308)</f>
        <v/>
      </c>
      <c r="F15" s="121">
        <f>IFERROR(E15/B15,"")</f>
        <v/>
      </c>
      <c r="G15" s="121">
        <f>IFERROR(E15/C15,"")</f>
        <v/>
      </c>
      <c r="H15" s="94" t="n">
        <v>580</v>
      </c>
      <c r="I15" s="122">
        <f>IFERROR((H15*C15-E15)/E15,"")</f>
        <v/>
      </c>
    </row>
    <row r="18">
      <c r="A18" s="22" t="inlineStr">
        <is>
          <t>CAMPAIGN TRACKER</t>
        </is>
      </c>
    </row>
    <row r="19">
      <c r="A19" s="66" t="inlineStr">
        <is>
          <t>#</t>
        </is>
      </c>
      <c r="B19" s="66" t="inlineStr">
        <is>
          <t>Campaign Name</t>
        </is>
      </c>
      <c r="C19" s="66" t="inlineStr">
        <is>
          <t>Channel</t>
        </is>
      </c>
      <c r="D19" s="66" t="inlineStr">
        <is>
          <t>Start Date</t>
        </is>
      </c>
      <c r="E19" s="66" t="inlineStr">
        <is>
          <t>End Date</t>
        </is>
      </c>
      <c r="F19" s="66" t="inlineStr">
        <is>
          <t>Budget $</t>
        </is>
      </c>
      <c r="G19" s="66" t="inlineStr">
        <is>
          <t>Leads Generated</t>
        </is>
      </c>
      <c r="H19" s="66" t="inlineStr">
        <is>
          <t>Enrolled</t>
        </is>
      </c>
      <c r="I19" s="66" t="inlineStr">
        <is>
          <t>Cost/Sale</t>
        </is>
      </c>
      <c r="J19" s="66" t="inlineStr">
        <is>
          <t>ROI</t>
        </is>
      </c>
      <c r="K19" s="66" t="inlineStr">
        <is>
          <t>Status</t>
        </is>
      </c>
      <c r="L19" s="66" t="inlineStr">
        <is>
          <t>Notes</t>
        </is>
      </c>
    </row>
    <row r="20">
      <c r="A20" s="123" t="n">
        <v>1</v>
      </c>
      <c r="B20" s="81" t="inlineStr">
        <is>
          <t>AEP Direct Mail Blast</t>
        </is>
      </c>
      <c r="C20" s="81" t="inlineStr">
        <is>
          <t>Direct Mail</t>
        </is>
      </c>
      <c r="D20" s="124" t="n">
        <v>46280</v>
      </c>
      <c r="E20" s="124" t="n">
        <v>46363</v>
      </c>
      <c r="F20" s="93" t="n">
        <v>1200</v>
      </c>
      <c r="G20" s="81" t="n">
        <v>42</v>
      </c>
      <c r="H20" s="81" t="n">
        <v>11</v>
      </c>
      <c r="I20" s="93">
        <f>IFERROR(F20/H20,"")</f>
        <v/>
      </c>
      <c r="J20" s="82">
        <f>IFERROR(((250*H20)-F20)/MAX(F20,1),"")</f>
        <v/>
      </c>
      <c r="K20" s="81" t="inlineStr">
        <is>
          <t>Active</t>
        </is>
      </c>
      <c r="L20" s="81" t="inlineStr">
        <is>
          <t>ROI assumes $250 avg commission per enrollment</t>
        </is>
      </c>
    </row>
    <row r="21">
      <c r="A21" s="125" t="n">
        <v>2</v>
      </c>
      <c r="B21" s="84" t="inlineStr">
        <is>
          <t>Facebook Medicare Ads Q1</t>
        </is>
      </c>
      <c r="C21" s="84" t="inlineStr">
        <is>
          <t>Social Media</t>
        </is>
      </c>
      <c r="D21" s="126" t="n">
        <v>46023</v>
      </c>
      <c r="E21" s="126" t="n">
        <v>46112</v>
      </c>
      <c r="F21" s="94" t="n">
        <v>480</v>
      </c>
      <c r="G21" s="84" t="n">
        <v>28</v>
      </c>
      <c r="H21" s="84" t="n">
        <v>8</v>
      </c>
      <c r="I21" s="94">
        <f>IFERROR(F21/H21,"")</f>
        <v/>
      </c>
      <c r="J21" s="85">
        <f>IFERROR(((250*H21)-F21)/MAX(F21,1),"")</f>
        <v/>
      </c>
      <c r="K21" s="84" t="inlineStr">
        <is>
          <t>Completed</t>
        </is>
      </c>
      <c r="L21" s="84" t="inlineStr"/>
    </row>
    <row r="22">
      <c r="A22" s="123" t="n">
        <v>3</v>
      </c>
      <c r="B22" s="81" t="inlineStr">
        <is>
          <t>Community Health Fair</t>
        </is>
      </c>
      <c r="C22" s="81" t="inlineStr">
        <is>
          <t>Event</t>
        </is>
      </c>
      <c r="D22" s="124" t="n">
        <v>46124</v>
      </c>
      <c r="E22" s="124" t="n">
        <v>46124</v>
      </c>
      <c r="F22" s="93" t="n">
        <v>150</v>
      </c>
      <c r="G22" s="81" t="n">
        <v>12</v>
      </c>
      <c r="H22" s="81" t="n">
        <v>5</v>
      </c>
      <c r="I22" s="93">
        <f>IFERROR(F22/H22,"")</f>
        <v/>
      </c>
      <c r="J22" s="82">
        <f>IFERROR(((250*H22)-F22)/MAX(F22,1),"")</f>
        <v/>
      </c>
      <c r="K22" s="81" t="inlineStr">
        <is>
          <t>Completed</t>
        </is>
      </c>
      <c r="L22" s="81" t="inlineStr"/>
    </row>
    <row r="23">
      <c r="A23" s="125" t="n">
        <v>4</v>
      </c>
      <c r="B23" s="84" t="inlineStr">
        <is>
          <t>Client Referral Program</t>
        </is>
      </c>
      <c r="C23" s="84" t="inlineStr">
        <is>
          <t>Referral</t>
        </is>
      </c>
      <c r="D23" s="126" t="n">
        <v>46023</v>
      </c>
      <c r="E23" s="126" t="n">
        <v>46203</v>
      </c>
      <c r="F23" s="94" t="n">
        <v>0</v>
      </c>
      <c r="G23" s="84" t="n">
        <v>22</v>
      </c>
      <c r="H23" s="84" t="n">
        <v>14</v>
      </c>
      <c r="I23" s="94">
        <f>IFERROR(F23/H23,"")</f>
        <v/>
      </c>
      <c r="J23" s="85">
        <f>IFERROR(((250*H23)-F23)/MAX(F23,1),"")</f>
        <v/>
      </c>
      <c r="K23" s="84" t="inlineStr">
        <is>
          <t>Active</t>
        </is>
      </c>
      <c r="L23" s="84" t="inlineStr"/>
    </row>
    <row r="24">
      <c r="A24" s="123" t="n">
        <v>5</v>
      </c>
      <c r="B24" s="81" t="inlineStr">
        <is>
          <t>OEP Digital Campaign</t>
        </is>
      </c>
      <c r="C24" s="81" t="inlineStr">
        <is>
          <t>Internet</t>
        </is>
      </c>
      <c r="D24" s="124" t="n">
        <v>46023</v>
      </c>
      <c r="E24" s="124" t="n">
        <v>46112</v>
      </c>
      <c r="F24" s="93" t="n">
        <v>320</v>
      </c>
      <c r="G24" s="81" t="n">
        <v>18</v>
      </c>
      <c r="H24" s="81" t="n">
        <v>7</v>
      </c>
      <c r="I24" s="93">
        <f>IFERROR(F24/H24,"")</f>
        <v/>
      </c>
      <c r="J24" s="82">
        <f>IFERROR(((250*H24)-F24)/MAX(F24,1),"")</f>
        <v/>
      </c>
      <c r="K24" s="81" t="inlineStr">
        <is>
          <t>Completed</t>
        </is>
      </c>
      <c r="L24" s="81" t="inlineStr"/>
    </row>
    <row r="25">
      <c r="A25" s="125" t="n">
        <v>6</v>
      </c>
      <c r="B25" s="84" t="inlineStr">
        <is>
          <t>Spring Seminar Series</t>
        </is>
      </c>
      <c r="C25" s="84" t="inlineStr">
        <is>
          <t>Event</t>
        </is>
      </c>
      <c r="D25" s="126" t="n">
        <v>46101</v>
      </c>
      <c r="E25" s="126" t="n">
        <v>46143</v>
      </c>
      <c r="F25" s="94" t="n">
        <v>400</v>
      </c>
      <c r="G25" s="84" t="n">
        <v>31</v>
      </c>
      <c r="H25" s="84" t="n">
        <v>12</v>
      </c>
      <c r="I25" s="94">
        <f>IFERROR(F25/H25,"")</f>
        <v/>
      </c>
      <c r="J25" s="85">
        <f>IFERROR(((250*H25)-F25)/MAX(F25,1),"")</f>
        <v/>
      </c>
      <c r="K25" s="84" t="inlineStr">
        <is>
          <t>Completed</t>
        </is>
      </c>
      <c r="L25" s="84" t="inlineStr"/>
    </row>
    <row r="26">
      <c r="A26" s="123" t="n">
        <v>7</v>
      </c>
      <c r="B26" s="81" t="inlineStr"/>
      <c r="C26" s="81" t="inlineStr"/>
      <c r="D26" s="124" t="inlineStr"/>
      <c r="E26" s="124" t="inlineStr"/>
      <c r="F26" s="93" t="inlineStr"/>
      <c r="G26" s="81" t="inlineStr"/>
      <c r="H26" s="81" t="inlineStr"/>
      <c r="I26" s="93">
        <f>IFERROR(F26/H26,"")</f>
        <v/>
      </c>
      <c r="J26" s="82">
        <f>IFERROR(((250*H26)-F26)/MAX(F26,1),"")</f>
        <v/>
      </c>
      <c r="K26" s="81" t="inlineStr"/>
      <c r="L26" s="81" t="inlineStr"/>
    </row>
    <row r="27">
      <c r="A27" s="125" t="n">
        <v>8</v>
      </c>
      <c r="B27" s="84" t="inlineStr"/>
      <c r="C27" s="84" t="inlineStr"/>
      <c r="D27" s="126" t="inlineStr"/>
      <c r="E27" s="126" t="inlineStr"/>
      <c r="F27" s="94" t="inlineStr"/>
      <c r="G27" s="84" t="inlineStr"/>
      <c r="H27" s="84" t="inlineStr"/>
      <c r="I27" s="94">
        <f>IFERROR(F27/H27,"")</f>
        <v/>
      </c>
      <c r="J27" s="85">
        <f>IFERROR(((250*H27)-F27)/MAX(F27,1),"")</f>
        <v/>
      </c>
      <c r="K27" s="84" t="inlineStr"/>
      <c r="L27" s="84" t="inlineStr"/>
    </row>
    <row r="28">
      <c r="A28" s="123" t="n">
        <v>9</v>
      </c>
      <c r="B28" s="81" t="inlineStr"/>
      <c r="C28" s="81" t="inlineStr"/>
      <c r="D28" s="124" t="inlineStr"/>
      <c r="E28" s="124" t="inlineStr"/>
      <c r="F28" s="93" t="inlineStr"/>
      <c r="G28" s="81" t="inlineStr"/>
      <c r="H28" s="81" t="inlineStr"/>
      <c r="I28" s="93">
        <f>IFERROR(F28/H28,"")</f>
        <v/>
      </c>
      <c r="J28" s="82">
        <f>IFERROR(((250*H28)-F28)/MAX(F28,1),"")</f>
        <v/>
      </c>
      <c r="K28" s="81" t="inlineStr"/>
      <c r="L28" s="81" t="inlineStr"/>
    </row>
    <row r="29">
      <c r="A29" s="125" t="n">
        <v>10</v>
      </c>
      <c r="B29" s="84" t="inlineStr"/>
      <c r="C29" s="84" t="inlineStr"/>
      <c r="D29" s="126" t="inlineStr"/>
      <c r="E29" s="126" t="inlineStr"/>
      <c r="F29" s="94" t="inlineStr"/>
      <c r="G29" s="84" t="inlineStr"/>
      <c r="H29" s="84" t="inlineStr"/>
      <c r="I29" s="94">
        <f>IFERROR(F29/H29,"")</f>
        <v/>
      </c>
      <c r="J29" s="85">
        <f>IFERROR(((250*H29)-F29)/MAX(F29,1),"")</f>
        <v/>
      </c>
      <c r="K29" s="84" t="inlineStr"/>
      <c r="L29" s="84" t="inlineStr"/>
    </row>
    <row r="30">
      <c r="A30" s="123" t="n">
        <v>11</v>
      </c>
      <c r="B30" s="81" t="inlineStr"/>
      <c r="C30" s="81" t="inlineStr"/>
      <c r="D30" s="124" t="inlineStr"/>
      <c r="E30" s="124" t="inlineStr"/>
      <c r="F30" s="93" t="inlineStr"/>
      <c r="G30" s="81" t="inlineStr"/>
      <c r="H30" s="81" t="inlineStr"/>
      <c r="I30" s="93">
        <f>IFERROR(F30/H30,"")</f>
        <v/>
      </c>
      <c r="J30" s="82">
        <f>IFERROR(((250*H30)-F30)/MAX(F30,1),"")</f>
        <v/>
      </c>
      <c r="K30" s="81" t="inlineStr"/>
      <c r="L30" s="81" t="inlineStr"/>
    </row>
    <row r="31">
      <c r="A31" s="125" t="n">
        <v>12</v>
      </c>
      <c r="B31" s="84" t="inlineStr"/>
      <c r="C31" s="84" t="inlineStr"/>
      <c r="D31" s="126" t="inlineStr"/>
      <c r="E31" s="126" t="inlineStr"/>
      <c r="F31" s="94" t="inlineStr"/>
      <c r="G31" s="84" t="inlineStr"/>
      <c r="H31" s="84" t="inlineStr"/>
      <c r="I31" s="94">
        <f>IFERROR(F31/H31,"")</f>
        <v/>
      </c>
      <c r="J31" s="85">
        <f>IFERROR((K31*H31-F31)/F31,"")</f>
        <v/>
      </c>
      <c r="K31" s="84" t="inlineStr"/>
      <c r="L31" s="84" t="inlineStr"/>
    </row>
    <row r="32">
      <c r="A32" s="123" t="n">
        <v>13</v>
      </c>
      <c r="B32" s="81" t="inlineStr"/>
      <c r="C32" s="81" t="inlineStr"/>
      <c r="D32" s="124" t="inlineStr"/>
      <c r="E32" s="124" t="inlineStr"/>
      <c r="F32" s="93" t="inlineStr"/>
      <c r="G32" s="81" t="inlineStr"/>
      <c r="H32" s="81" t="inlineStr"/>
      <c r="I32" s="93">
        <f>IFERROR(F32/H32,"")</f>
        <v/>
      </c>
      <c r="J32" s="82">
        <f>IFERROR((K32*H32-F32)/F32,"")</f>
        <v/>
      </c>
      <c r="K32" s="81" t="inlineStr"/>
      <c r="L32" s="81" t="inlineStr"/>
    </row>
    <row r="33">
      <c r="A33" s="125" t="n">
        <v>14</v>
      </c>
      <c r="B33" s="84" t="inlineStr"/>
      <c r="C33" s="84" t="inlineStr"/>
      <c r="D33" s="126" t="inlineStr"/>
      <c r="E33" s="126" t="inlineStr"/>
      <c r="F33" s="94" t="inlineStr"/>
      <c r="G33" s="84" t="inlineStr"/>
      <c r="H33" s="84" t="inlineStr"/>
      <c r="I33" s="94">
        <f>IFERROR(F33/H33,"")</f>
        <v/>
      </c>
      <c r="J33" s="85">
        <f>IFERROR((K33*H33-F33)/F33,"")</f>
        <v/>
      </c>
      <c r="K33" s="84" t="inlineStr"/>
      <c r="L33" s="84" t="inlineStr"/>
    </row>
    <row r="34">
      <c r="A34" s="123" t="n">
        <v>15</v>
      </c>
      <c r="B34" s="81" t="inlineStr"/>
      <c r="C34" s="81" t="inlineStr"/>
      <c r="D34" s="124" t="inlineStr"/>
      <c r="E34" s="124" t="inlineStr"/>
      <c r="F34" s="93" t="inlineStr"/>
      <c r="G34" s="81" t="inlineStr"/>
      <c r="H34" s="81" t="inlineStr"/>
      <c r="I34" s="93">
        <f>IFERROR(F34/H34,"")</f>
        <v/>
      </c>
      <c r="J34" s="82">
        <f>IFERROR((K34*H34-F34)/F34,"")</f>
        <v/>
      </c>
      <c r="K34" s="81" t="inlineStr"/>
      <c r="L34" s="81" t="inlineStr"/>
    </row>
    <row r="35">
      <c r="A35" s="125" t="n">
        <v>16</v>
      </c>
      <c r="B35" s="84" t="inlineStr"/>
      <c r="C35" s="84" t="inlineStr"/>
      <c r="D35" s="126" t="inlineStr"/>
      <c r="E35" s="126" t="inlineStr"/>
      <c r="F35" s="94" t="inlineStr"/>
      <c r="G35" s="84" t="inlineStr"/>
      <c r="H35" s="84" t="inlineStr"/>
      <c r="I35" s="94">
        <f>IFERROR(F35/H35,"")</f>
        <v/>
      </c>
      <c r="J35" s="85">
        <f>IFERROR((K35*H35-F35)/F35,"")</f>
        <v/>
      </c>
      <c r="K35" s="84" t="inlineStr"/>
      <c r="L35" s="84" t="inlineStr"/>
    </row>
    <row r="36">
      <c r="A36" s="123" t="n">
        <v>17</v>
      </c>
      <c r="B36" s="81" t="inlineStr"/>
      <c r="C36" s="81" t="inlineStr"/>
      <c r="D36" s="124" t="inlineStr"/>
      <c r="E36" s="124" t="inlineStr"/>
      <c r="F36" s="93" t="inlineStr"/>
      <c r="G36" s="81" t="inlineStr"/>
      <c r="H36" s="81" t="inlineStr"/>
      <c r="I36" s="93">
        <f>IFERROR(F36/H36,"")</f>
        <v/>
      </c>
      <c r="J36" s="82">
        <f>IFERROR((K36*H36-F36)/F36,"")</f>
        <v/>
      </c>
      <c r="K36" s="81" t="inlineStr"/>
      <c r="L36" s="81" t="inlineStr"/>
    </row>
    <row r="37">
      <c r="A37" s="125" t="n">
        <v>18</v>
      </c>
      <c r="B37" s="84" t="inlineStr"/>
      <c r="C37" s="84" t="inlineStr"/>
      <c r="D37" s="126" t="inlineStr"/>
      <c r="E37" s="126" t="inlineStr"/>
      <c r="F37" s="94" t="inlineStr"/>
      <c r="G37" s="84" t="inlineStr"/>
      <c r="H37" s="84" t="inlineStr"/>
      <c r="I37" s="94">
        <f>IFERROR(F37/H37,"")</f>
        <v/>
      </c>
      <c r="J37" s="85">
        <f>IFERROR((K37*H37-F37)/F37,"")</f>
        <v/>
      </c>
      <c r="K37" s="84" t="inlineStr"/>
      <c r="L37" s="84" t="inlineStr"/>
    </row>
    <row r="38">
      <c r="A38" s="123" t="n">
        <v>19</v>
      </c>
      <c r="B38" s="81" t="inlineStr"/>
      <c r="C38" s="81" t="inlineStr"/>
      <c r="D38" s="124" t="inlineStr"/>
      <c r="E38" s="124" t="inlineStr"/>
      <c r="F38" s="93" t="inlineStr"/>
      <c r="G38" s="81" t="inlineStr"/>
      <c r="H38" s="81" t="inlineStr"/>
      <c r="I38" s="93">
        <f>IFERROR(F38/H38,"")</f>
        <v/>
      </c>
      <c r="J38" s="82">
        <f>IFERROR((K38*H38-F38)/F38,"")</f>
        <v/>
      </c>
      <c r="K38" s="81" t="inlineStr"/>
      <c r="L38" s="81" t="inlineStr"/>
    </row>
    <row r="39">
      <c r="A39" s="125" t="n">
        <v>20</v>
      </c>
      <c r="B39" s="84" t="inlineStr"/>
      <c r="C39" s="84" t="inlineStr"/>
      <c r="D39" s="126" t="inlineStr"/>
      <c r="E39" s="126" t="inlineStr"/>
      <c r="F39" s="94" t="inlineStr"/>
      <c r="G39" s="84" t="inlineStr"/>
      <c r="H39" s="84" t="inlineStr"/>
      <c r="I39" s="94">
        <f>IFERROR(F39/H39,"")</f>
        <v/>
      </c>
      <c r="J39" s="85">
        <f>IFERROR((K39*H39-F39)/F39,"")</f>
        <v/>
      </c>
      <c r="K39" s="84" t="inlineStr"/>
      <c r="L39" s="84" t="inlineStr"/>
    </row>
    <row r="40">
      <c r="A40" s="123" t="n">
        <v>21</v>
      </c>
      <c r="B40" s="81" t="inlineStr"/>
      <c r="C40" s="81" t="inlineStr"/>
      <c r="D40" s="124" t="inlineStr"/>
      <c r="E40" s="124" t="inlineStr"/>
      <c r="F40" s="93" t="inlineStr"/>
      <c r="G40" s="81" t="inlineStr"/>
      <c r="H40" s="81" t="inlineStr"/>
      <c r="I40" s="93">
        <f>IFERROR(F40/H40,"")</f>
        <v/>
      </c>
      <c r="J40" s="82">
        <f>IFERROR((K40*H40-F40)/F40,"")</f>
        <v/>
      </c>
      <c r="K40" s="81" t="inlineStr"/>
      <c r="L40" s="81" t="inlineStr"/>
    </row>
    <row r="41">
      <c r="A41" s="125" t="n">
        <v>22</v>
      </c>
      <c r="B41" s="84" t="inlineStr"/>
      <c r="C41" s="84" t="inlineStr"/>
      <c r="D41" s="126" t="inlineStr"/>
      <c r="E41" s="126" t="inlineStr"/>
      <c r="F41" s="94" t="inlineStr"/>
      <c r="G41" s="84" t="inlineStr"/>
      <c r="H41" s="84" t="inlineStr"/>
      <c r="I41" s="94">
        <f>IFERROR(F41/H41,"")</f>
        <v/>
      </c>
      <c r="J41" s="85">
        <f>IFERROR((K41*H41-F41)/F41,"")</f>
        <v/>
      </c>
      <c r="K41" s="84" t="inlineStr"/>
      <c r="L41" s="84" t="inlineStr"/>
    </row>
    <row r="42">
      <c r="A42" s="123" t="n">
        <v>23</v>
      </c>
      <c r="B42" s="81" t="inlineStr"/>
      <c r="C42" s="81" t="inlineStr"/>
      <c r="D42" s="124" t="inlineStr"/>
      <c r="E42" s="124" t="inlineStr"/>
      <c r="F42" s="93" t="inlineStr"/>
      <c r="G42" s="81" t="inlineStr"/>
      <c r="H42" s="81" t="inlineStr"/>
      <c r="I42" s="93">
        <f>IFERROR(F42/H42,"")</f>
        <v/>
      </c>
      <c r="J42" s="82">
        <f>IFERROR((K42*H42-F42)/F42,"")</f>
        <v/>
      </c>
      <c r="K42" s="81" t="inlineStr"/>
      <c r="L42" s="81" t="inlineStr"/>
    </row>
    <row r="43">
      <c r="A43" s="125" t="n">
        <v>24</v>
      </c>
      <c r="B43" s="84" t="inlineStr"/>
      <c r="C43" s="84" t="inlineStr"/>
      <c r="D43" s="126" t="inlineStr"/>
      <c r="E43" s="126" t="inlineStr"/>
      <c r="F43" s="94" t="inlineStr"/>
      <c r="G43" s="84" t="inlineStr"/>
      <c r="H43" s="84" t="inlineStr"/>
      <c r="I43" s="94">
        <f>IFERROR(F43/H43,"")</f>
        <v/>
      </c>
      <c r="J43" s="85">
        <f>IFERROR((K43*H43-F43)/F43,"")</f>
        <v/>
      </c>
      <c r="K43" s="84" t="inlineStr"/>
      <c r="L43" s="84" t="inlineStr"/>
    </row>
    <row r="44">
      <c r="A44" s="123" t="n">
        <v>25</v>
      </c>
      <c r="B44" s="81" t="inlineStr"/>
      <c r="C44" s="81" t="inlineStr"/>
      <c r="D44" s="124" t="inlineStr"/>
      <c r="E44" s="124" t="inlineStr"/>
      <c r="F44" s="93" t="inlineStr"/>
      <c r="G44" s="81" t="inlineStr"/>
      <c r="H44" s="81" t="inlineStr"/>
      <c r="I44" s="93">
        <f>IFERROR(F44/H44,"")</f>
        <v/>
      </c>
      <c r="J44" s="82">
        <f>IFERROR((K44*H44-F44)/F44,"")</f>
        <v/>
      </c>
      <c r="K44" s="81" t="inlineStr"/>
      <c r="L44" s="81" t="inlineStr"/>
    </row>
    <row r="45">
      <c r="A45" s="125" t="n">
        <v>26</v>
      </c>
      <c r="B45" s="84" t="inlineStr"/>
      <c r="C45" s="84" t="inlineStr"/>
      <c r="D45" s="126" t="inlineStr"/>
      <c r="E45" s="126" t="inlineStr"/>
      <c r="F45" s="94" t="inlineStr"/>
      <c r="G45" s="84" t="inlineStr"/>
      <c r="H45" s="84" t="inlineStr"/>
      <c r="I45" s="94">
        <f>IFERROR(F45/H45,"")</f>
        <v/>
      </c>
      <c r="J45" s="85">
        <f>IFERROR((K45*H45-F45)/F45,"")</f>
        <v/>
      </c>
      <c r="K45" s="84" t="inlineStr"/>
      <c r="L45" s="84" t="inlineStr"/>
    </row>
    <row r="46">
      <c r="A46" s="123" t="n">
        <v>27</v>
      </c>
      <c r="B46" s="81" t="inlineStr"/>
      <c r="C46" s="81" t="inlineStr"/>
      <c r="D46" s="124" t="inlineStr"/>
      <c r="E46" s="124" t="inlineStr"/>
      <c r="F46" s="93" t="inlineStr"/>
      <c r="G46" s="81" t="inlineStr"/>
      <c r="H46" s="81" t="inlineStr"/>
      <c r="I46" s="93">
        <f>IFERROR(F46/H46,"")</f>
        <v/>
      </c>
      <c r="J46" s="82">
        <f>IFERROR((K46*H46-F46)/F46,"")</f>
        <v/>
      </c>
      <c r="K46" s="81" t="inlineStr"/>
      <c r="L46" s="81" t="inlineStr"/>
    </row>
    <row r="47">
      <c r="A47" s="125" t="n">
        <v>28</v>
      </c>
      <c r="B47" s="84" t="inlineStr"/>
      <c r="C47" s="84" t="inlineStr"/>
      <c r="D47" s="126" t="inlineStr"/>
      <c r="E47" s="126" t="inlineStr"/>
      <c r="F47" s="94" t="inlineStr"/>
      <c r="G47" s="84" t="inlineStr"/>
      <c r="H47" s="84" t="inlineStr"/>
      <c r="I47" s="94">
        <f>IFERROR(F47/H47,"")</f>
        <v/>
      </c>
      <c r="J47" s="85">
        <f>IFERROR((K47*H47-F47)/F47,"")</f>
        <v/>
      </c>
      <c r="K47" s="84" t="inlineStr"/>
      <c r="L47" s="84" t="inlineStr"/>
    </row>
    <row r="48">
      <c r="A48" s="123" t="n">
        <v>29</v>
      </c>
      <c r="B48" s="81" t="inlineStr"/>
      <c r="C48" s="81" t="inlineStr"/>
      <c r="D48" s="124" t="inlineStr"/>
      <c r="E48" s="124" t="inlineStr"/>
      <c r="F48" s="93" t="inlineStr"/>
      <c r="G48" s="81" t="inlineStr"/>
      <c r="H48" s="81" t="inlineStr"/>
      <c r="I48" s="93">
        <f>IFERROR(F48/H48,"")</f>
        <v/>
      </c>
      <c r="J48" s="82">
        <f>IFERROR((K48*H48-F48)/F48,"")</f>
        <v/>
      </c>
      <c r="K48" s="81" t="inlineStr"/>
      <c r="L48" s="81" t="inlineStr"/>
    </row>
    <row r="49">
      <c r="A49" s="125" t="n">
        <v>30</v>
      </c>
      <c r="B49" s="84" t="inlineStr"/>
      <c r="C49" s="84" t="inlineStr"/>
      <c r="D49" s="126" t="inlineStr"/>
      <c r="E49" s="126" t="inlineStr"/>
      <c r="F49" s="94" t="inlineStr"/>
      <c r="G49" s="84" t="inlineStr"/>
      <c r="H49" s="84" t="inlineStr"/>
      <c r="I49" s="94">
        <f>IFERROR(F49/H49,"")</f>
        <v/>
      </c>
      <c r="J49" s="85">
        <f>IFERROR((K49*H49-F49)/F49,"")</f>
        <v/>
      </c>
      <c r="K49" s="84" t="inlineStr"/>
      <c r="L49" s="84" t="inlineStr"/>
    </row>
    <row r="50">
      <c r="A50" s="123" t="n">
        <v>31</v>
      </c>
      <c r="B50" s="81" t="inlineStr"/>
      <c r="C50" s="81" t="inlineStr"/>
      <c r="D50" s="124" t="inlineStr"/>
      <c r="E50" s="124" t="inlineStr"/>
      <c r="F50" s="93" t="inlineStr"/>
      <c r="G50" s="81" t="inlineStr"/>
      <c r="H50" s="81" t="inlineStr"/>
      <c r="I50" s="93">
        <f>IFERROR(F50/H50,"")</f>
        <v/>
      </c>
      <c r="J50" s="82">
        <f>IFERROR((K50*H50-F50)/F50,"")</f>
        <v/>
      </c>
      <c r="K50" s="81" t="inlineStr"/>
      <c r="L50" s="81" t="inlineStr"/>
    </row>
    <row r="51">
      <c r="A51" s="125" t="n">
        <v>32</v>
      </c>
      <c r="B51" s="84" t="inlineStr"/>
      <c r="C51" s="84" t="inlineStr"/>
      <c r="D51" s="126" t="inlineStr"/>
      <c r="E51" s="126" t="inlineStr"/>
      <c r="F51" s="94" t="inlineStr"/>
      <c r="G51" s="84" t="inlineStr"/>
      <c r="H51" s="84" t="inlineStr"/>
      <c r="I51" s="94">
        <f>IFERROR(F51/H51,"")</f>
        <v/>
      </c>
      <c r="J51" s="85">
        <f>IFERROR((K51*H51-F51)/F51,"")</f>
        <v/>
      </c>
      <c r="K51" s="84" t="inlineStr"/>
      <c r="L51" s="84" t="inlineStr"/>
    </row>
    <row r="52">
      <c r="A52" s="123" t="n">
        <v>33</v>
      </c>
      <c r="B52" s="81" t="inlineStr"/>
      <c r="C52" s="81" t="inlineStr"/>
      <c r="D52" s="124" t="inlineStr"/>
      <c r="E52" s="124" t="inlineStr"/>
      <c r="F52" s="93" t="inlineStr"/>
      <c r="G52" s="81" t="inlineStr"/>
      <c r="H52" s="81" t="inlineStr"/>
      <c r="I52" s="93">
        <f>IFERROR(F52/H52,"")</f>
        <v/>
      </c>
      <c r="J52" s="82">
        <f>IFERROR((K52*H52-F52)/F52,"")</f>
        <v/>
      </c>
      <c r="K52" s="81" t="inlineStr"/>
      <c r="L52" s="81" t="inlineStr"/>
    </row>
    <row r="53">
      <c r="A53" s="125" t="n">
        <v>34</v>
      </c>
      <c r="B53" s="84" t="inlineStr"/>
      <c r="C53" s="84" t="inlineStr"/>
      <c r="D53" s="126" t="inlineStr"/>
      <c r="E53" s="126" t="inlineStr"/>
      <c r="F53" s="94" t="inlineStr"/>
      <c r="G53" s="84" t="inlineStr"/>
      <c r="H53" s="84" t="inlineStr"/>
      <c r="I53" s="94">
        <f>IFERROR(F53/H53,"")</f>
        <v/>
      </c>
      <c r="J53" s="85">
        <f>IFERROR((K53*H53-F53)/F53,"")</f>
        <v/>
      </c>
      <c r="K53" s="84" t="inlineStr"/>
      <c r="L53" s="84" t="inlineStr"/>
    </row>
    <row r="54">
      <c r="A54" s="123" t="n">
        <v>35</v>
      </c>
      <c r="B54" s="81" t="inlineStr"/>
      <c r="C54" s="81" t="inlineStr"/>
      <c r="D54" s="124" t="inlineStr"/>
      <c r="E54" s="124" t="inlineStr"/>
      <c r="F54" s="93" t="inlineStr"/>
      <c r="G54" s="81" t="inlineStr"/>
      <c r="H54" s="81" t="inlineStr"/>
      <c r="I54" s="93">
        <f>IFERROR(F54/H54,"")</f>
        <v/>
      </c>
      <c r="J54" s="82">
        <f>IFERROR((K54*H54-F54)/F54,"")</f>
        <v/>
      </c>
      <c r="K54" s="81" t="inlineStr"/>
      <c r="L54" s="81" t="inlineStr"/>
    </row>
    <row r="55">
      <c r="A55" s="125" t="n">
        <v>36</v>
      </c>
      <c r="B55" s="84" t="inlineStr"/>
      <c r="C55" s="84" t="inlineStr"/>
      <c r="D55" s="126" t="inlineStr"/>
      <c r="E55" s="126" t="inlineStr"/>
      <c r="F55" s="94" t="inlineStr"/>
      <c r="G55" s="84" t="inlineStr"/>
      <c r="H55" s="84" t="inlineStr"/>
      <c r="I55" s="94">
        <f>IFERROR(F55/H55,"")</f>
        <v/>
      </c>
      <c r="J55" s="85">
        <f>IFERROR((K55*H55-F55)/F55,"")</f>
        <v/>
      </c>
      <c r="K55" s="84" t="inlineStr"/>
      <c r="L55" s="84" t="inlineStr"/>
    </row>
    <row r="56">
      <c r="A56" s="123" t="n">
        <v>37</v>
      </c>
      <c r="B56" s="81" t="inlineStr"/>
      <c r="C56" s="81" t="inlineStr"/>
      <c r="D56" s="124" t="inlineStr"/>
      <c r="E56" s="124" t="inlineStr"/>
      <c r="F56" s="93" t="inlineStr"/>
      <c r="G56" s="81" t="inlineStr"/>
      <c r="H56" s="81" t="inlineStr"/>
      <c r="I56" s="93">
        <f>IFERROR(F56/H56,"")</f>
        <v/>
      </c>
      <c r="J56" s="82">
        <f>IFERROR((K56*H56-F56)/F56,"")</f>
        <v/>
      </c>
      <c r="K56" s="81" t="inlineStr"/>
      <c r="L56" s="81" t="inlineStr"/>
    </row>
    <row r="57">
      <c r="A57" s="125" t="n">
        <v>38</v>
      </c>
      <c r="B57" s="84" t="inlineStr"/>
      <c r="C57" s="84" t="inlineStr"/>
      <c r="D57" s="126" t="inlineStr"/>
      <c r="E57" s="126" t="inlineStr"/>
      <c r="F57" s="94" t="inlineStr"/>
      <c r="G57" s="84" t="inlineStr"/>
      <c r="H57" s="84" t="inlineStr"/>
      <c r="I57" s="94">
        <f>IFERROR(F57/H57,"")</f>
        <v/>
      </c>
      <c r="J57" s="85">
        <f>IFERROR((K57*H57-F57)/F57,"")</f>
        <v/>
      </c>
      <c r="K57" s="84" t="inlineStr"/>
      <c r="L57" s="84" t="inlineStr"/>
    </row>
    <row r="58">
      <c r="A58" s="123" t="n">
        <v>39</v>
      </c>
      <c r="B58" s="81" t="inlineStr"/>
      <c r="C58" s="81" t="inlineStr"/>
      <c r="D58" s="124" t="inlineStr"/>
      <c r="E58" s="124" t="inlineStr"/>
      <c r="F58" s="93" t="inlineStr"/>
      <c r="G58" s="81" t="inlineStr"/>
      <c r="H58" s="81" t="inlineStr"/>
      <c r="I58" s="93">
        <f>IFERROR(F58/H58,"")</f>
        <v/>
      </c>
      <c r="J58" s="82">
        <f>IFERROR((K58*H58-F58)/F58,"")</f>
        <v/>
      </c>
      <c r="K58" s="81" t="inlineStr"/>
      <c r="L58" s="81" t="inlineStr"/>
    </row>
    <row r="59">
      <c r="A59" s="125" t="n">
        <v>40</v>
      </c>
      <c r="B59" s="84" t="inlineStr"/>
      <c r="C59" s="84" t="inlineStr"/>
      <c r="D59" s="126" t="inlineStr"/>
      <c r="E59" s="126" t="inlineStr"/>
      <c r="F59" s="94" t="inlineStr"/>
      <c r="G59" s="84" t="inlineStr"/>
      <c r="H59" s="84" t="inlineStr"/>
      <c r="I59" s="94">
        <f>IFERROR(F59/H59,"")</f>
        <v/>
      </c>
      <c r="J59" s="85">
        <f>IFERROR((K59*H59-F59)/F59,"")</f>
        <v/>
      </c>
      <c r="K59" s="84" t="inlineStr"/>
      <c r="L59" s="84" t="inlineStr"/>
    </row>
    <row r="60">
      <c r="A60" s="123" t="n">
        <v>41</v>
      </c>
      <c r="B60" s="81" t="inlineStr"/>
      <c r="C60" s="81" t="inlineStr"/>
      <c r="D60" s="124" t="inlineStr"/>
      <c r="E60" s="124" t="inlineStr"/>
      <c r="F60" s="93" t="inlineStr"/>
      <c r="G60" s="81" t="inlineStr"/>
      <c r="H60" s="81" t="inlineStr"/>
      <c r="I60" s="93">
        <f>IFERROR(F60/H60,"")</f>
        <v/>
      </c>
      <c r="J60" s="82">
        <f>IFERROR((K60*H60-F60)/F60,"")</f>
        <v/>
      </c>
      <c r="K60" s="81" t="inlineStr"/>
      <c r="L60" s="81" t="inlineStr"/>
    </row>
    <row r="61">
      <c r="A61" s="125" t="n">
        <v>42</v>
      </c>
      <c r="B61" s="84" t="inlineStr"/>
      <c r="C61" s="84" t="inlineStr"/>
      <c r="D61" s="126" t="inlineStr"/>
      <c r="E61" s="126" t="inlineStr"/>
      <c r="F61" s="94" t="inlineStr"/>
      <c r="G61" s="84" t="inlineStr"/>
      <c r="H61" s="84" t="inlineStr"/>
      <c r="I61" s="94">
        <f>IFERROR(F61/H61,"")</f>
        <v/>
      </c>
      <c r="J61" s="85">
        <f>IFERROR((K61*H61-F61)/F61,"")</f>
        <v/>
      </c>
      <c r="K61" s="84" t="inlineStr"/>
      <c r="L61" s="84" t="inlineStr"/>
    </row>
    <row r="62">
      <c r="A62" s="123" t="n">
        <v>43</v>
      </c>
      <c r="B62" s="81" t="inlineStr"/>
      <c r="C62" s="81" t="inlineStr"/>
      <c r="D62" s="124" t="inlineStr"/>
      <c r="E62" s="124" t="inlineStr"/>
      <c r="F62" s="93" t="inlineStr"/>
      <c r="G62" s="81" t="inlineStr"/>
      <c r="H62" s="81" t="inlineStr"/>
      <c r="I62" s="93">
        <f>IFERROR(F62/H62,"")</f>
        <v/>
      </c>
      <c r="J62" s="82">
        <f>IFERROR((K62*H62-F62)/F62,"")</f>
        <v/>
      </c>
      <c r="K62" s="81" t="inlineStr"/>
      <c r="L62" s="81" t="inlineStr"/>
    </row>
    <row r="63">
      <c r="A63" s="125" t="n">
        <v>44</v>
      </c>
      <c r="B63" s="84" t="inlineStr"/>
      <c r="C63" s="84" t="inlineStr"/>
      <c r="D63" s="126" t="inlineStr"/>
      <c r="E63" s="126" t="inlineStr"/>
      <c r="F63" s="94" t="inlineStr"/>
      <c r="G63" s="84" t="inlineStr"/>
      <c r="H63" s="84" t="inlineStr"/>
      <c r="I63" s="94">
        <f>IFERROR(F63/H63,"")</f>
        <v/>
      </c>
      <c r="J63" s="85">
        <f>IFERROR((K63*H63-F63)/F63,"")</f>
        <v/>
      </c>
      <c r="K63" s="84" t="inlineStr"/>
      <c r="L63" s="84" t="inlineStr"/>
    </row>
    <row r="64">
      <c r="A64" s="123" t="n">
        <v>45</v>
      </c>
      <c r="B64" s="81" t="inlineStr"/>
      <c r="C64" s="81" t="inlineStr"/>
      <c r="D64" s="124" t="inlineStr"/>
      <c r="E64" s="124" t="inlineStr"/>
      <c r="F64" s="93" t="inlineStr"/>
      <c r="G64" s="81" t="inlineStr"/>
      <c r="H64" s="81" t="inlineStr"/>
      <c r="I64" s="93">
        <f>IFERROR(F64/H64,"")</f>
        <v/>
      </c>
      <c r="J64" s="82">
        <f>IFERROR((K64*H64-F64)/F64,"")</f>
        <v/>
      </c>
      <c r="K64" s="81" t="inlineStr"/>
      <c r="L64" s="81" t="inlineStr"/>
    </row>
    <row r="65">
      <c r="A65" s="125" t="n">
        <v>46</v>
      </c>
      <c r="B65" s="84" t="inlineStr"/>
      <c r="C65" s="84" t="inlineStr"/>
      <c r="D65" s="126" t="inlineStr"/>
      <c r="E65" s="126" t="inlineStr"/>
      <c r="F65" s="94" t="inlineStr"/>
      <c r="G65" s="84" t="inlineStr"/>
      <c r="H65" s="84" t="inlineStr"/>
      <c r="I65" s="94">
        <f>IFERROR(F65/H65,"")</f>
        <v/>
      </c>
      <c r="J65" s="85">
        <f>IFERROR((K65*H65-F65)/F65,"")</f>
        <v/>
      </c>
      <c r="K65" s="84" t="inlineStr"/>
      <c r="L65" s="84" t="inlineStr"/>
    </row>
    <row r="66">
      <c r="A66" s="123" t="n">
        <v>47</v>
      </c>
      <c r="B66" s="81" t="inlineStr"/>
      <c r="C66" s="81" t="inlineStr"/>
      <c r="D66" s="124" t="inlineStr"/>
      <c r="E66" s="124" t="inlineStr"/>
      <c r="F66" s="93" t="inlineStr"/>
      <c r="G66" s="81" t="inlineStr"/>
      <c r="H66" s="81" t="inlineStr"/>
      <c r="I66" s="93">
        <f>IFERROR(F66/H66,"")</f>
        <v/>
      </c>
      <c r="J66" s="82">
        <f>IFERROR((K66*H66-F66)/F66,"")</f>
        <v/>
      </c>
      <c r="K66" s="81" t="inlineStr"/>
      <c r="L66" s="81" t="inlineStr"/>
    </row>
    <row r="67">
      <c r="A67" s="125" t="n">
        <v>48</v>
      </c>
      <c r="B67" s="84" t="inlineStr"/>
      <c r="C67" s="84" t="inlineStr"/>
      <c r="D67" s="126" t="inlineStr"/>
      <c r="E67" s="126" t="inlineStr"/>
      <c r="F67" s="94" t="inlineStr"/>
      <c r="G67" s="84" t="inlineStr"/>
      <c r="H67" s="84" t="inlineStr"/>
      <c r="I67" s="94">
        <f>IFERROR(F67/H67,"")</f>
        <v/>
      </c>
      <c r="J67" s="85">
        <f>IFERROR((K67*H67-F67)/F67,"")</f>
        <v/>
      </c>
      <c r="K67" s="84" t="inlineStr"/>
      <c r="L67" s="84" t="inlineStr"/>
    </row>
    <row r="68">
      <c r="A68" s="123" t="n">
        <v>49</v>
      </c>
      <c r="B68" s="81" t="inlineStr"/>
      <c r="C68" s="81" t="inlineStr"/>
      <c r="D68" s="124" t="inlineStr"/>
      <c r="E68" s="124" t="inlineStr"/>
      <c r="F68" s="93" t="inlineStr"/>
      <c r="G68" s="81" t="inlineStr"/>
      <c r="H68" s="81" t="inlineStr"/>
      <c r="I68" s="93">
        <f>IFERROR(F68/H68,"")</f>
        <v/>
      </c>
      <c r="J68" s="82">
        <f>IFERROR((K68*H68-F68)/F68,"")</f>
        <v/>
      </c>
      <c r="K68" s="81" t="inlineStr"/>
      <c r="L68" s="81" t="inlineStr"/>
    </row>
    <row r="69">
      <c r="A69" s="125" t="n">
        <v>50</v>
      </c>
      <c r="B69" s="84" t="inlineStr"/>
      <c r="C69" s="84" t="inlineStr"/>
      <c r="D69" s="126" t="inlineStr"/>
      <c r="E69" s="126" t="inlineStr"/>
      <c r="F69" s="94" t="inlineStr"/>
      <c r="G69" s="84" t="inlineStr"/>
      <c r="H69" s="84" t="inlineStr"/>
      <c r="I69" s="94">
        <f>IFERROR(F69/H69,"")</f>
        <v/>
      </c>
      <c r="J69" s="85">
        <f>IFERROR((K69*H69-F69)/F69,"")</f>
        <v/>
      </c>
      <c r="K69" s="84" t="inlineStr"/>
      <c r="L69" s="84" t="inlineStr"/>
    </row>
  </sheetData>
  <mergeCells count="4">
    <mergeCell ref="A18:N18"/>
    <mergeCell ref="A4:N4"/>
    <mergeCell ref="A2:N2"/>
    <mergeCell ref="A1:N1"/>
  </mergeCells>
  <conditionalFormatting sqref="I6:I15">
    <cfRule type="cellIs" priority="1" operator="greaterThan" dxfId="2">
      <formula>0</formula>
    </cfRule>
    <cfRule type="cellIs" priority="2" operator="lessThan" dxfId="0">
      <formula>0</formula>
    </cfRule>
  </conditionalFormatting>
  <dataValidations count="2">
    <dataValidation sqref="C20:C69" showDropDown="0" showInputMessage="0" showErrorMessage="0" allowBlank="1" type="list">
      <formula1>"Internet,Direct Mail,Event,Social Media,TV/Radio,Referral,Cold Call,Other"</formula1>
    </dataValidation>
    <dataValidation sqref="K20:K69" showDropDown="0" showInputMessage="0" showErrorMessage="0" allowBlank="1" type="list">
      <formula1>"Planning,Active,Completed,Paused,Cancelled"</formula1>
    </dataValidation>
  </dataValidations>
  <pageMargins left="0.5" right="0.5" top="0.75" bottom="0.75" header="0.5" footer="0.5"/>
  <pageSetup orientation="landscape" fitToHeight="0" fitToWidth="1"/>
</worksheet>
</file>

<file path=xl/worksheets/sheet17.xml><?xml version="1.0" encoding="utf-8"?>
<worksheet xmlns="http://schemas.openxmlformats.org/spreadsheetml/2006/main">
  <sheetPr>
    <tabColor rgb="00163153"/>
    <outlinePr summaryBelow="1" summaryRight="1"/>
    <pageSetUpPr fitToPage="1"/>
  </sheetPr>
  <dimension ref="A1:D5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65" customWidth="1" min="2" max="2"/>
    <col width="50" customWidth="1" min="3" max="3"/>
  </cols>
  <sheetData>
    <row r="1">
      <c r="A1" s="12" t="inlineStr">
        <is>
          <t>🔗 RESOURCE CENTER</t>
        </is>
      </c>
    </row>
    <row r="2">
      <c r="A2" s="23" t="inlineStr">
        <is>
          <t>Every link you need as a Medicare agent. Clickable URLs organized by category.</t>
        </is>
      </c>
    </row>
    <row r="4" ht="20" customHeight="1">
      <c r="A4" s="57" t="inlineStr">
        <is>
          <t>CMS RESOURCES</t>
        </is>
      </c>
    </row>
    <row r="5">
      <c r="A5" s="66" t="inlineStr">
        <is>
          <t>Resource Name</t>
        </is>
      </c>
      <c r="B5" s="66" t="inlineStr">
        <is>
          <t>Description</t>
        </is>
      </c>
      <c r="C5" s="66" t="inlineStr">
        <is>
          <t>URL</t>
        </is>
      </c>
    </row>
    <row r="6" ht="20" customHeight="1">
      <c r="A6" s="58" t="inlineStr">
        <is>
          <t>CMS Medicare Homepage</t>
        </is>
      </c>
      <c r="B6" s="59" t="inlineStr">
        <is>
          <t>Central hub for all Medicare program information</t>
        </is>
      </c>
      <c r="C6" s="67" t="inlineStr">
        <is>
          <t>cms.gov/Medicare</t>
        </is>
      </c>
    </row>
    <row r="7" ht="20" customHeight="1">
      <c r="A7" s="60" t="inlineStr">
        <is>
          <t>CMS Marketing Guidelines</t>
        </is>
      </c>
      <c r="B7" s="61" t="inlineStr">
        <is>
          <t>Medicare Communication &amp; Marketing Guidelines (MCMG)</t>
        </is>
      </c>
      <c r="C7" s="68" t="inlineStr">
        <is>
          <t>cms.gov/Medicare/Health-Plans/ManagedCareMarketing</t>
        </is>
      </c>
    </row>
    <row r="8" ht="20" customHeight="1">
      <c r="A8" s="58" t="inlineStr">
        <is>
          <t>Medicare Plan Finder</t>
        </is>
      </c>
      <c r="B8" s="59" t="inlineStr">
        <is>
          <t>Compare plans for beneficiaries</t>
        </is>
      </c>
      <c r="C8" s="67" t="inlineStr">
        <is>
          <t>medicare.gov/plan-compare</t>
        </is>
      </c>
    </row>
    <row r="9" ht="20" customHeight="1">
      <c r="A9" s="60" t="inlineStr">
        <is>
          <t>CMS Medicare &amp; You Handbook</t>
        </is>
      </c>
      <c r="B9" s="61" t="inlineStr">
        <is>
          <t>Annual Medicare handbook (PDF)</t>
        </is>
      </c>
      <c r="C9" s="68" t="inlineStr">
        <is>
          <t>medicare.gov/medicare-and-you</t>
        </is>
      </c>
    </row>
    <row r="10" ht="20" customHeight="1">
      <c r="A10" s="58" t="inlineStr">
        <is>
          <t>CMS Enrollment Resources</t>
        </is>
      </c>
      <c r="B10" s="59" t="inlineStr">
        <is>
          <t>Forms, periods, and enrollment guidance</t>
        </is>
      </c>
      <c r="C10" s="67" t="inlineStr">
        <is>
          <t>cms.gov/Medicare/Eligibility-and-Enrollment</t>
        </is>
      </c>
    </row>
    <row r="11" ht="20" customHeight="1">
      <c r="A11" s="60" t="inlineStr">
        <is>
          <t>CMS Fraud, Waste &amp; Abuse</t>
        </is>
      </c>
      <c r="B11" s="61" t="inlineStr">
        <is>
          <t>FWA training and reporting</t>
        </is>
      </c>
      <c r="C11" s="68" t="inlineStr">
        <is>
          <t>cms.gov/Outreach-and-Education</t>
        </is>
      </c>
    </row>
    <row r="13" ht="20" customHeight="1">
      <c r="A13" s="65" t="inlineStr">
        <is>
          <t>AHIP &amp; CERTIFICATION</t>
        </is>
      </c>
    </row>
    <row r="14">
      <c r="A14" s="66" t="inlineStr">
        <is>
          <t>Resource Name</t>
        </is>
      </c>
      <c r="B14" s="66" t="inlineStr">
        <is>
          <t>Description</t>
        </is>
      </c>
      <c r="C14" s="66" t="inlineStr">
        <is>
          <t>URL</t>
        </is>
      </c>
    </row>
    <row r="15" ht="20" customHeight="1">
      <c r="A15" s="58" t="inlineStr">
        <is>
          <t>AHIP Medicare Training</t>
        </is>
      </c>
      <c r="B15" s="59" t="inlineStr">
        <is>
          <t>Annual Medicare certification portal</t>
        </is>
      </c>
      <c r="C15" s="67" t="inlineStr">
        <is>
          <t>ahipmedicaretraining.com</t>
        </is>
      </c>
    </row>
    <row r="16" ht="20" customHeight="1">
      <c r="A16" s="60" t="inlineStr">
        <is>
          <t>AHIP.org</t>
        </is>
      </c>
      <c r="B16" s="61" t="inlineStr">
        <is>
          <t>AHIP main website and industry resources</t>
        </is>
      </c>
      <c r="C16" s="68" t="inlineStr">
        <is>
          <t>ahip.org</t>
        </is>
      </c>
    </row>
    <row r="17" ht="20" customHeight="1">
      <c r="A17" s="58" t="inlineStr">
        <is>
          <t>NIPR Agent Licensing</t>
        </is>
      </c>
      <c r="B17" s="59" t="inlineStr">
        <is>
          <t>National Producer Number (NPN) lookup and licensing</t>
        </is>
      </c>
      <c r="C17" s="67" t="inlineStr">
        <is>
          <t>nipr.com</t>
        </is>
      </c>
    </row>
    <row r="18" ht="20" customHeight="1">
      <c r="A18" s="60" t="inlineStr">
        <is>
          <t>NAHU</t>
        </is>
      </c>
      <c r="B18" s="61" t="inlineStr">
        <is>
          <t>National Association of Health Underwriters</t>
        </is>
      </c>
      <c r="C18" s="68" t="inlineStr">
        <is>
          <t>nahu.org</t>
        </is>
      </c>
    </row>
    <row r="19" ht="20" customHeight="1">
      <c r="A19" s="58" t="inlineStr">
        <is>
          <t>OIG Exclusion List</t>
        </is>
      </c>
      <c r="B19" s="59" t="inlineStr">
        <is>
          <t>Check providers before referral</t>
        </is>
      </c>
      <c r="C19" s="67" t="inlineStr">
        <is>
          <t>oig.hhs.gov/exclusions</t>
        </is>
      </c>
    </row>
    <row r="21" ht="20" customHeight="1">
      <c r="A21" s="64" t="inlineStr">
        <is>
          <t>CARRIER PORTALS</t>
        </is>
      </c>
    </row>
    <row r="22">
      <c r="A22" s="118" t="inlineStr">
        <is>
          <t>Resource Name</t>
        </is>
      </c>
      <c r="B22" s="118" t="inlineStr">
        <is>
          <t>Description</t>
        </is>
      </c>
      <c r="C22" s="118" t="inlineStr">
        <is>
          <t>URL</t>
        </is>
      </c>
    </row>
    <row r="23" ht="20" customHeight="1">
      <c r="A23" s="58" t="inlineStr">
        <is>
          <t>Aetna Medicare</t>
        </is>
      </c>
      <c r="B23" s="59" t="inlineStr">
        <is>
          <t>Aetna Medicare producer portal</t>
        </is>
      </c>
      <c r="C23" s="67" t="inlineStr">
        <is>
          <t>aetnamedicare.com</t>
        </is>
      </c>
    </row>
    <row r="24" ht="20" customHeight="1">
      <c r="A24" s="60" t="inlineStr">
        <is>
          <t>Anthem / BCBS</t>
        </is>
      </c>
      <c r="B24" s="61" t="inlineStr">
        <is>
          <t>Anthem Medicare agent portal</t>
        </is>
      </c>
      <c r="C24" s="68" t="inlineStr">
        <is>
          <t>anthemproducer.com</t>
        </is>
      </c>
    </row>
    <row r="25" ht="20" customHeight="1">
      <c r="A25" s="58" t="inlineStr">
        <is>
          <t>Cigna / Healthspring</t>
        </is>
      </c>
      <c r="B25" s="59" t="inlineStr">
        <is>
          <t>Cigna Medicare producer resources</t>
        </is>
      </c>
      <c r="C25" s="67" t="inlineStr">
        <is>
          <t>cignagroupinsurance.com</t>
        </is>
      </c>
    </row>
    <row r="26" ht="20" customHeight="1">
      <c r="A26" s="60" t="inlineStr">
        <is>
          <t>Devoted Health</t>
        </is>
      </c>
      <c r="B26" s="61" t="inlineStr">
        <is>
          <t>Devoted Health agent hub</t>
        </is>
      </c>
      <c r="C26" s="68" t="inlineStr">
        <is>
          <t>devoted.com/agents</t>
        </is>
      </c>
    </row>
    <row r="27" ht="20" customHeight="1">
      <c r="A27" s="58" t="inlineStr">
        <is>
          <t>Humana</t>
        </is>
      </c>
      <c r="B27" s="59" t="inlineStr">
        <is>
          <t>Humana agent portal</t>
        </is>
      </c>
      <c r="C27" s="67" t="inlineStr">
        <is>
          <t>agents.humana.com</t>
        </is>
      </c>
    </row>
    <row r="28" ht="20" customHeight="1">
      <c r="A28" s="60" t="inlineStr">
        <is>
          <t>Molina Healthcare</t>
        </is>
      </c>
      <c r="B28" s="61" t="inlineStr">
        <is>
          <t>Molina agent resources</t>
        </is>
      </c>
      <c r="C28" s="68" t="inlineStr">
        <is>
          <t>molinahealthcare.com</t>
        </is>
      </c>
    </row>
    <row r="29" ht="20" customHeight="1">
      <c r="A29" s="58" t="inlineStr">
        <is>
          <t>UnitedHealthcare</t>
        </is>
      </c>
      <c r="B29" s="59" t="inlineStr">
        <is>
          <t>UHC agent portal (OneSource)</t>
        </is>
      </c>
      <c r="C29" s="67" t="inlineStr">
        <is>
          <t>agent.uhc.com</t>
        </is>
      </c>
    </row>
    <row r="30" ht="20" customHeight="1">
      <c r="A30" s="60" t="inlineStr">
        <is>
          <t>Wellcare</t>
        </is>
      </c>
      <c r="B30" s="61" t="inlineStr">
        <is>
          <t>Wellcare agent portal</t>
        </is>
      </c>
      <c r="C30" s="68" t="inlineStr">
        <is>
          <t>wellcare.com/agents</t>
        </is>
      </c>
    </row>
    <row r="31" ht="20" customHeight="1">
      <c r="A31" s="58" t="inlineStr">
        <is>
          <t>Mutual of Omaha</t>
        </is>
      </c>
      <c r="B31" s="59" t="inlineStr">
        <is>
          <t>MoO Medicare agent portal</t>
        </is>
      </c>
      <c r="C31" s="67" t="inlineStr">
        <is>
          <t>mutualofomaha.com</t>
        </is>
      </c>
    </row>
    <row r="33" ht="20" customHeight="1">
      <c r="A33" s="57" t="inlineStr">
        <is>
          <t>PROVIDER &amp; DRUG LOOKUP</t>
        </is>
      </c>
    </row>
    <row r="34">
      <c r="A34" s="66" t="inlineStr">
        <is>
          <t>Resource Name</t>
        </is>
      </c>
      <c r="B34" s="66" t="inlineStr">
        <is>
          <t>Description</t>
        </is>
      </c>
      <c r="C34" s="66" t="inlineStr">
        <is>
          <t>URL</t>
        </is>
      </c>
    </row>
    <row r="35" ht="20" customHeight="1">
      <c r="A35" s="58" t="inlineStr">
        <is>
          <t>Medicare Care Compare</t>
        </is>
      </c>
      <c r="B35" s="59" t="inlineStr">
        <is>
          <t>Find doctors, hospitals, SNFs, home health</t>
        </is>
      </c>
      <c r="C35" s="67" t="inlineStr">
        <is>
          <t>medicare.gov/care-compare</t>
        </is>
      </c>
    </row>
    <row r="36" ht="20" customHeight="1">
      <c r="A36" s="60" t="inlineStr">
        <is>
          <t>NPI Registry</t>
        </is>
      </c>
      <c r="B36" s="61" t="inlineStr">
        <is>
          <t>National Provider Identifier lookup</t>
        </is>
      </c>
      <c r="C36" s="68" t="inlineStr">
        <is>
          <t>nppes.cms.hhs.gov</t>
        </is>
      </c>
    </row>
    <row r="37" ht="20" customHeight="1">
      <c r="A37" s="58" t="inlineStr">
        <is>
          <t>Medicare Drug Formulary</t>
        </is>
      </c>
      <c r="B37" s="59" t="inlineStr">
        <is>
          <t>Check drug coverage for specific plans</t>
        </is>
      </c>
      <c r="C37" s="67" t="inlineStr">
        <is>
          <t>medicare.gov/drug-coverage-part-d</t>
        </is>
      </c>
    </row>
    <row r="38" ht="20" customHeight="1">
      <c r="A38" s="60" t="inlineStr">
        <is>
          <t>GoodRx Drug Prices</t>
        </is>
      </c>
      <c r="B38" s="61" t="inlineStr">
        <is>
          <t>Compare drug prices at local pharmacies</t>
        </is>
      </c>
      <c r="C38" s="68" t="inlineStr">
        <is>
          <t>goodrx.com</t>
        </is>
      </c>
    </row>
    <row r="39" ht="20" customHeight="1">
      <c r="A39" s="58" t="inlineStr">
        <is>
          <t>Hospital Compare</t>
        </is>
      </c>
      <c r="B39" s="59" t="inlineStr">
        <is>
          <t>Hospital quality and safety ratings</t>
        </is>
      </c>
      <c r="C39" s="67" t="inlineStr">
        <is>
          <t>medicare.gov/care-compare</t>
        </is>
      </c>
    </row>
    <row r="41" ht="20" customHeight="1">
      <c r="A41" s="65" t="inlineStr">
        <is>
          <t>COMPLIANCE</t>
        </is>
      </c>
    </row>
    <row r="42">
      <c r="A42" s="66" t="inlineStr">
        <is>
          <t>Resource Name</t>
        </is>
      </c>
      <c r="B42" s="66" t="inlineStr">
        <is>
          <t>Description</t>
        </is>
      </c>
      <c r="C42" s="66" t="inlineStr">
        <is>
          <t>URL</t>
        </is>
      </c>
    </row>
    <row r="43" ht="20" customHeight="1">
      <c r="A43" s="58" t="inlineStr">
        <is>
          <t>Scope of Appointment Rules</t>
        </is>
      </c>
      <c r="B43" s="59" t="inlineStr">
        <is>
          <t>SOA requirements, timing, and documentation</t>
        </is>
      </c>
      <c r="C43" s="67" t="inlineStr">
        <is>
          <t>cms.gov</t>
        </is>
      </c>
    </row>
    <row r="44" ht="20" customHeight="1">
      <c r="A44" s="60" t="inlineStr">
        <is>
          <t>HIPAA Resources</t>
        </is>
      </c>
      <c r="B44" s="61" t="inlineStr">
        <is>
          <t>HHS HIPAA guidance for agents</t>
        </is>
      </c>
      <c r="C44" s="68" t="inlineStr">
        <is>
          <t>hhs.gov/hipaa</t>
        </is>
      </c>
    </row>
    <row r="45" ht="20" customHeight="1">
      <c r="A45" s="58" t="inlineStr">
        <is>
          <t>TCPA Compliance</t>
        </is>
      </c>
      <c r="B45" s="59" t="inlineStr">
        <is>
          <t>Telephone Consumer Protection Act rules</t>
        </is>
      </c>
      <c r="C45" s="67" t="inlineStr">
        <is>
          <t>fcc.gov</t>
        </is>
      </c>
    </row>
    <row r="46" ht="20" customHeight="1">
      <c r="A46" s="60" t="inlineStr">
        <is>
          <t>Do Not Call Registry</t>
        </is>
      </c>
      <c r="B46" s="61" t="inlineStr">
        <is>
          <t>National DNC registry check</t>
        </is>
      </c>
      <c r="C46" s="68" t="inlineStr">
        <is>
          <t>donotcall.gov</t>
        </is>
      </c>
    </row>
    <row r="47" ht="20" customHeight="1">
      <c r="A47" s="58" t="inlineStr">
        <is>
          <t>CMS Nondiscrimination</t>
        </is>
      </c>
      <c r="B47" s="59" t="inlineStr">
        <is>
          <t>Anti-discrimination requirements</t>
        </is>
      </c>
      <c r="C47" s="67" t="inlineStr">
        <is>
          <t>cms.gov</t>
        </is>
      </c>
    </row>
    <row r="49" ht="20" customHeight="1">
      <c r="A49" s="64" t="inlineStr">
        <is>
          <t>SALES &amp; TRAINING SCRIPTS</t>
        </is>
      </c>
    </row>
    <row r="50">
      <c r="A50" s="118" t="inlineStr">
        <is>
          <t>Resource Name</t>
        </is>
      </c>
      <c r="B50" s="118" t="inlineStr">
        <is>
          <t>Description</t>
        </is>
      </c>
      <c r="C50" s="118" t="inlineStr">
        <is>
          <t>URL</t>
        </is>
      </c>
    </row>
    <row r="51" ht="20" customHeight="1">
      <c r="A51" s="58" t="inlineStr">
        <is>
          <t>Medicare &amp; You</t>
        </is>
      </c>
      <c r="B51" s="59" t="inlineStr">
        <is>
          <t>CMS beneficiary education handbook</t>
        </is>
      </c>
      <c r="C51" s="67" t="inlineStr">
        <is>
          <t>medicare.gov/medicare-and-you</t>
        </is>
      </c>
    </row>
    <row r="52" ht="20" customHeight="1">
      <c r="A52" s="60" t="inlineStr">
        <is>
          <t>SOA Template</t>
        </is>
      </c>
      <c r="B52" s="61" t="inlineStr">
        <is>
          <t>Scope of Appointment form (use carrier-supplied)</t>
        </is>
      </c>
      <c r="C52" s="68" t="inlineStr">
        <is>
          <t>Carrier supplied</t>
        </is>
      </c>
    </row>
    <row r="53" ht="20" customHeight="1">
      <c r="A53" s="58" t="inlineStr">
        <is>
          <t>AEP Key Dates</t>
        </is>
      </c>
      <c r="B53" s="59" t="inlineStr">
        <is>
          <t>Annual Enrollment Period calendar</t>
        </is>
      </c>
      <c r="C53" s="67" t="inlineStr">
        <is>
          <t>cms.gov</t>
        </is>
      </c>
    </row>
    <row r="54" ht="20" customHeight="1">
      <c r="A54" s="60" t="inlineStr">
        <is>
          <t>OEP Rules</t>
        </is>
      </c>
      <c r="B54" s="61" t="inlineStr">
        <is>
          <t>Open Enrollment Period guidance</t>
        </is>
      </c>
      <c r="C54" s="68" t="inlineStr">
        <is>
          <t>cms.gov</t>
        </is>
      </c>
    </row>
    <row r="55" ht="20" customHeight="1">
      <c r="A55" s="58" t="inlineStr">
        <is>
          <t>SHIP Counselors</t>
        </is>
      </c>
      <c r="B55" s="59" t="inlineStr">
        <is>
          <t>State Health Insurance Assistance Programs</t>
        </is>
      </c>
      <c r="C55" s="67" t="inlineStr">
        <is>
          <t>shiphelp.org</t>
        </is>
      </c>
    </row>
  </sheetData>
  <mergeCells count="8">
    <mergeCell ref="A1:D1"/>
    <mergeCell ref="A4:D4"/>
    <mergeCell ref="A21:D21"/>
    <mergeCell ref="A41:D41"/>
    <mergeCell ref="A2:D2"/>
    <mergeCell ref="A49:D49"/>
    <mergeCell ref="A33:D33"/>
    <mergeCell ref="A13:D13"/>
  </mergeCells>
  <pageMargins left="0.5" right="0.5" top="0.75" bottom="0.75" header="0.5" footer="0.5"/>
  <pageSetup orientation="landscape" fitToHeight="0" fitToWidth="1"/>
</worksheet>
</file>

<file path=xl/worksheets/sheet18.xml><?xml version="1.0" encoding="utf-8"?>
<worksheet xmlns="http://schemas.openxmlformats.org/spreadsheetml/2006/main">
  <sheetPr>
    <tabColor rgb="0000B0A0"/>
    <outlinePr summaryBelow="1" summaryRight="1"/>
    <pageSetUpPr fitToPage="1"/>
  </sheetPr>
  <dimension ref="A1:E47"/>
  <sheetViews>
    <sheetView showGridLines="0" workbookViewId="0">
      <selection activeCell="A1" sqref="A1"/>
    </sheetView>
  </sheetViews>
  <sheetFormatPr baseColWidth="8" defaultRowHeight="15"/>
  <cols>
    <col width="25" customWidth="1" min="1" max="1"/>
    <col width="28" customWidth="1" min="2" max="2"/>
    <col width="65" customWidth="1" min="3" max="3"/>
  </cols>
  <sheetData>
    <row r="1">
      <c r="A1" s="12" t="inlineStr">
        <is>
          <t>🔎 FEATURE SEARCH INDEX</t>
        </is>
      </c>
    </row>
    <row r="2">
      <c r="A2" s="13" t="inlineStr">
        <is>
          <t>Type a keyword below to find which tab contains what you need.</t>
        </is>
      </c>
    </row>
    <row r="4">
      <c r="A4" s="127" t="inlineStr">
        <is>
          <t>🔍 Enter keyword to search:</t>
        </is>
      </c>
    </row>
    <row r="5" ht="32" customHeight="1">
      <c r="A5" s="128" t="inlineStr"/>
      <c r="B5" s="138" t="n"/>
      <c r="C5" s="138" t="n"/>
      <c r="D5" s="138" t="n"/>
      <c r="E5" s="139" t="n"/>
    </row>
    <row r="7">
      <c r="A7" s="64" t="inlineStr">
        <is>
          <t>SEARCH INDEX — All Features &amp; Their Locations</t>
        </is>
      </c>
    </row>
    <row r="8">
      <c r="A8" s="69" t="inlineStr">
        <is>
          <t>Keyword / Feature</t>
        </is>
      </c>
      <c r="B8" s="69" t="inlineStr">
        <is>
          <t>Tab Name</t>
        </is>
      </c>
      <c r="C8" s="69" t="inlineStr">
        <is>
          <t>Description</t>
        </is>
      </c>
    </row>
    <row r="9" ht="20" customHeight="1">
      <c r="A9" s="107" t="inlineStr">
        <is>
          <t>client</t>
        </is>
      </c>
      <c r="B9" s="129" t="inlineStr">
        <is>
          <t>👥 CLIENT CRM</t>
        </is>
      </c>
      <c r="C9" s="18" t="inlineStr">
        <is>
          <t>Track client details, plans, carriers, and retention risk</t>
        </is>
      </c>
    </row>
    <row r="10" ht="20" customHeight="1">
      <c r="A10" s="110" t="inlineStr">
        <is>
          <t>lead</t>
        </is>
      </c>
      <c r="B10" s="130" t="inlineStr">
        <is>
          <t>🎯 LEAD TRACKER</t>
        </is>
      </c>
      <c r="C10" s="21" t="inlineStr">
        <is>
          <t>Log leads, costs, status, conversion rates, and ROI</t>
        </is>
      </c>
    </row>
    <row r="11" ht="20" customHeight="1">
      <c r="A11" s="107" t="inlineStr">
        <is>
          <t>follow up</t>
        </is>
      </c>
      <c r="B11" s="129" t="inlineStr">
        <is>
          <t>📞 FOLLOW-UP CENTER</t>
        </is>
      </c>
      <c r="C11" s="18" t="inlineStr">
        <is>
          <t>Callback tracker with automatic color coding</t>
        </is>
      </c>
    </row>
    <row r="12" ht="20" customHeight="1">
      <c r="A12" s="110" t="inlineStr">
        <is>
          <t>callback</t>
        </is>
      </c>
      <c r="B12" s="130" t="inlineStr">
        <is>
          <t>📞 FOLLOW-UP CENTER</t>
        </is>
      </c>
      <c r="C12" s="21" t="inlineStr">
        <is>
          <t>Color-coded overdue, due today, and upcoming calls</t>
        </is>
      </c>
    </row>
    <row r="13" ht="20" customHeight="1">
      <c r="A13" s="107" t="inlineStr">
        <is>
          <t>appointment</t>
        </is>
      </c>
      <c r="B13" s="129" t="inlineStr">
        <is>
          <t>📅 APPOINTMENTS</t>
        </is>
      </c>
      <c r="C13" s="18" t="inlineStr">
        <is>
          <t>Schedule and track all client appointments</t>
        </is>
      </c>
    </row>
    <row r="14" ht="20" customHeight="1">
      <c r="A14" s="110" t="inlineStr">
        <is>
          <t>application</t>
        </is>
      </c>
      <c r="B14" s="130" t="inlineStr">
        <is>
          <t>📝 APPLICATIONS</t>
        </is>
      </c>
      <c r="C14" s="21" t="inlineStr">
        <is>
          <t>Track apps from submitted through issued</t>
        </is>
      </c>
    </row>
    <row r="15" ht="20" customHeight="1">
      <c r="A15" s="107" t="inlineStr">
        <is>
          <t>enrollment</t>
        </is>
      </c>
      <c r="B15" s="129" t="inlineStr">
        <is>
          <t>✅ MEDICARE SALES</t>
        </is>
      </c>
      <c r="C15" s="18" t="inlineStr">
        <is>
          <t>Record every Medicare enrollment</t>
        </is>
      </c>
    </row>
    <row r="16" ht="20" customHeight="1">
      <c r="A16" s="110" t="inlineStr">
        <is>
          <t>sale</t>
        </is>
      </c>
      <c r="B16" s="130" t="inlineStr">
        <is>
          <t>✅ MEDICARE SALES</t>
        </is>
      </c>
      <c r="C16" s="21" t="inlineStr">
        <is>
          <t>Medicare plan sales log with premium and plan details</t>
        </is>
      </c>
    </row>
    <row r="17" ht="20" customHeight="1">
      <c r="A17" s="107" t="inlineStr">
        <is>
          <t>commission</t>
        </is>
      </c>
      <c r="B17" s="129" t="inlineStr">
        <is>
          <t>💰 COMMISSIONS</t>
        </is>
      </c>
      <c r="C17" s="18" t="inlineStr">
        <is>
          <t>Track gross, net, renewal, and chargeback commissions</t>
        </is>
      </c>
    </row>
    <row r="18" ht="20" customHeight="1">
      <c r="A18" s="110" t="inlineStr">
        <is>
          <t>chargeback</t>
        </is>
      </c>
      <c r="B18" s="130" t="inlineStr">
        <is>
          <t>💰 COMMISSIONS</t>
        </is>
      </c>
      <c r="C18" s="21" t="inlineStr">
        <is>
          <t>Clawback and chargeback tracking</t>
        </is>
      </c>
    </row>
    <row r="19" ht="20" customHeight="1">
      <c r="A19" s="107" t="inlineStr">
        <is>
          <t>income</t>
        </is>
      </c>
      <c r="B19" s="129" t="inlineStr">
        <is>
          <t>💰 COMMISSIONS</t>
        </is>
      </c>
      <c r="C19" s="18" t="inlineStr">
        <is>
          <t>Monthly and YTD income tracking</t>
        </is>
      </c>
    </row>
    <row r="20" ht="20" customHeight="1">
      <c r="A20" s="110" t="inlineStr">
        <is>
          <t>renewal</t>
        </is>
      </c>
      <c r="B20" s="130" t="inlineStr">
        <is>
          <t>🔄 RENEWALS</t>
        </is>
      </c>
      <c r="C20" s="21" t="inlineStr">
        <is>
          <t>Annual review scheduling and retention tracking</t>
        </is>
      </c>
    </row>
    <row r="21" ht="20" customHeight="1">
      <c r="A21" s="107" t="inlineStr">
        <is>
          <t>retention</t>
        </is>
      </c>
      <c r="B21" s="129" t="inlineStr">
        <is>
          <t>🔄 RENEWALS</t>
        </is>
      </c>
      <c r="C21" s="18" t="inlineStr">
        <is>
          <t>Client retention risk scoring and annual reviews</t>
        </is>
      </c>
    </row>
    <row r="22" ht="20" customHeight="1">
      <c r="A22" s="110" t="inlineStr">
        <is>
          <t>SEP</t>
        </is>
      </c>
      <c r="B22" s="130" t="inlineStr">
        <is>
          <t>🔍 SEP CENTER</t>
        </is>
      </c>
      <c r="C22" s="21" t="inlineStr">
        <is>
          <t>Complete SEP eligibility cheat sheet with all SEP types</t>
        </is>
      </c>
    </row>
    <row r="23" ht="20" customHeight="1">
      <c r="A23" s="107" t="inlineStr">
        <is>
          <t>special enrollment</t>
        </is>
      </c>
      <c r="B23" s="129" t="inlineStr">
        <is>
          <t>🔍 SEP CENTER</t>
        </is>
      </c>
      <c r="C23" s="18" t="inlineStr">
        <is>
          <t>All SEP qualifying events, windows, and documentation</t>
        </is>
      </c>
    </row>
    <row r="24" ht="20" customHeight="1">
      <c r="A24" s="110" t="inlineStr">
        <is>
          <t>Medicaid</t>
        </is>
      </c>
      <c r="B24" s="130" t="inlineStr">
        <is>
          <t>🏥 MEDICAID</t>
        </is>
      </c>
      <c r="C24" s="21" t="inlineStr">
        <is>
          <t>Dual eligible, LIS, Extra Help, MSP resources</t>
        </is>
      </c>
    </row>
    <row r="25" ht="20" customHeight="1">
      <c r="A25" s="107" t="inlineStr">
        <is>
          <t>dual eligible</t>
        </is>
      </c>
      <c r="B25" s="129" t="inlineStr">
        <is>
          <t>🏥 MEDICAID</t>
        </is>
      </c>
      <c r="C25" s="18" t="inlineStr">
        <is>
          <t>D-SNP, dual eligible benefits, and enrollment</t>
        </is>
      </c>
    </row>
    <row r="26" ht="20" customHeight="1">
      <c r="A26" s="110" t="inlineStr">
        <is>
          <t>extra help</t>
        </is>
      </c>
      <c r="B26" s="130" t="inlineStr">
        <is>
          <t>🏥 MEDICAID</t>
        </is>
      </c>
      <c r="C26" s="21" t="inlineStr">
        <is>
          <t>LIS/Extra Help eligibility and application resources</t>
        </is>
      </c>
    </row>
    <row r="27" ht="20" customHeight="1">
      <c r="A27" s="107" t="inlineStr">
        <is>
          <t>LIS</t>
        </is>
      </c>
      <c r="B27" s="129" t="inlineStr">
        <is>
          <t>🏥 MEDICAID</t>
        </is>
      </c>
      <c r="C27" s="18" t="inlineStr">
        <is>
          <t>Low Income Subsidy resources and enrollment tips</t>
        </is>
      </c>
    </row>
    <row r="28" ht="20" customHeight="1">
      <c r="A28" s="110" t="inlineStr">
        <is>
          <t>funnel</t>
        </is>
      </c>
      <c r="B28" s="130" t="inlineStr">
        <is>
          <t>📊 SALES FUNNEL</t>
        </is>
      </c>
      <c r="C28" s="21" t="inlineStr">
        <is>
          <t>Sales pipeline from leads through renewals</t>
        </is>
      </c>
    </row>
    <row r="29" ht="20" customHeight="1">
      <c r="A29" s="107" t="inlineStr">
        <is>
          <t>pipeline</t>
        </is>
      </c>
      <c r="B29" s="129" t="inlineStr">
        <is>
          <t>📊 SALES FUNNEL</t>
        </is>
      </c>
      <c r="C29" s="18" t="inlineStr">
        <is>
          <t>Visual sales pipeline with conversion rates</t>
        </is>
      </c>
    </row>
    <row r="30" ht="20" customHeight="1">
      <c r="A30" s="110" t="inlineStr">
        <is>
          <t>KPI</t>
        </is>
      </c>
      <c r="B30" s="130" t="inlineStr">
        <is>
          <t>📈 KPI DASHBOARD</t>
        </is>
      </c>
      <c r="C30" s="21" t="inlineStr">
        <is>
          <t>All key performance indicators in one dashboard</t>
        </is>
      </c>
    </row>
    <row r="31" ht="20" customHeight="1">
      <c r="A31" s="107" t="inlineStr">
        <is>
          <t>dashboard</t>
        </is>
      </c>
      <c r="B31" s="129" t="inlineStr">
        <is>
          <t>📈 KPI DASHBOARD</t>
        </is>
      </c>
      <c r="C31" s="18" t="inlineStr">
        <is>
          <t>Executive performance dashboard with charts</t>
        </is>
      </c>
    </row>
    <row r="32" ht="20" customHeight="1">
      <c r="A32" s="110" t="inlineStr">
        <is>
          <t>book of business</t>
        </is>
      </c>
      <c r="B32" s="130" t="inlineStr">
        <is>
          <t>💼 BOOK OF BUSINESS</t>
        </is>
      </c>
      <c r="C32" s="21" t="inlineStr">
        <is>
          <t>Track recurring income and business resale value</t>
        </is>
      </c>
    </row>
    <row r="33" ht="20" customHeight="1">
      <c r="A33" s="107" t="inlineStr">
        <is>
          <t>resale</t>
        </is>
      </c>
      <c r="B33" s="129" t="inlineStr">
        <is>
          <t>💼 BOOK OF BUSINESS</t>
        </is>
      </c>
      <c r="C33" s="18" t="inlineStr">
        <is>
          <t>Business valuation and resale value calculator</t>
        </is>
      </c>
    </row>
    <row r="34" ht="20" customHeight="1">
      <c r="A34" s="110" t="inlineStr">
        <is>
          <t>referral</t>
        </is>
      </c>
      <c r="B34" s="130" t="inlineStr">
        <is>
          <t>📣 MARKETING</t>
        </is>
      </c>
      <c r="C34" s="21" t="inlineStr">
        <is>
          <t>Track referral sources, costs, and ROI</t>
        </is>
      </c>
    </row>
    <row r="35" ht="20" customHeight="1">
      <c r="A35" s="107" t="inlineStr">
        <is>
          <t>marketing</t>
        </is>
      </c>
      <c r="B35" s="129" t="inlineStr">
        <is>
          <t>📣 MARKETING</t>
        </is>
      </c>
      <c r="C35" s="18" t="inlineStr">
        <is>
          <t>All marketing channels, campaigns, and lead costs</t>
        </is>
      </c>
    </row>
    <row r="36" ht="20" customHeight="1">
      <c r="A36" s="110" t="inlineStr">
        <is>
          <t>ROI</t>
        </is>
      </c>
      <c r="B36" s="130" t="inlineStr">
        <is>
          <t>📣 MARKETING</t>
        </is>
      </c>
      <c r="C36" s="21" t="inlineStr">
        <is>
          <t>Return on investment by lead source and campaign</t>
        </is>
      </c>
    </row>
    <row r="37" ht="20" customHeight="1">
      <c r="A37" s="107" t="inlineStr">
        <is>
          <t>CMS</t>
        </is>
      </c>
      <c r="B37" s="129" t="inlineStr">
        <is>
          <t>🔗 RESOURCE CENTER</t>
        </is>
      </c>
      <c r="C37" s="18" t="inlineStr">
        <is>
          <t>CMS Medicare links and resources</t>
        </is>
      </c>
    </row>
    <row r="38" ht="20" customHeight="1">
      <c r="A38" s="110" t="inlineStr">
        <is>
          <t>AHIP</t>
        </is>
      </c>
      <c r="B38" s="130" t="inlineStr">
        <is>
          <t>🔗 RESOURCE CENTER</t>
        </is>
      </c>
      <c r="C38" s="21" t="inlineStr">
        <is>
          <t>AHIP certification and training portal</t>
        </is>
      </c>
    </row>
    <row r="39" ht="20" customHeight="1">
      <c r="A39" s="107" t="inlineStr">
        <is>
          <t>carrier</t>
        </is>
      </c>
      <c r="B39" s="129" t="inlineStr">
        <is>
          <t>🔗 RESOURCE CENTER</t>
        </is>
      </c>
      <c r="C39" s="18" t="inlineStr">
        <is>
          <t>All major carrier agent portals and links</t>
        </is>
      </c>
    </row>
    <row r="40" ht="20" customHeight="1">
      <c r="A40" s="110" t="inlineStr">
        <is>
          <t>provider</t>
        </is>
      </c>
      <c r="B40" s="130" t="inlineStr">
        <is>
          <t>🔗 RESOURCE CENTER</t>
        </is>
      </c>
      <c r="C40" s="21" t="inlineStr">
        <is>
          <t>Doctor and hospital finder tools</t>
        </is>
      </c>
    </row>
    <row r="41" ht="20" customHeight="1">
      <c r="A41" s="107" t="inlineStr">
        <is>
          <t>drug</t>
        </is>
      </c>
      <c r="B41" s="129" t="inlineStr">
        <is>
          <t>🔗 RESOURCE CENTER</t>
        </is>
      </c>
      <c r="C41" s="18" t="inlineStr">
        <is>
          <t>Drug formulary and pricing tools</t>
        </is>
      </c>
    </row>
    <row r="42" ht="20" customHeight="1">
      <c r="A42" s="110" t="inlineStr">
        <is>
          <t>compliance</t>
        </is>
      </c>
      <c r="B42" s="130" t="inlineStr">
        <is>
          <t>🔗 RESOURCE CENTER</t>
        </is>
      </c>
      <c r="C42" s="21" t="inlineStr">
        <is>
          <t>SOA, HIPAA, TCPA, and CMS compliance resources</t>
        </is>
      </c>
    </row>
    <row r="43" ht="20" customHeight="1">
      <c r="A43" s="107" t="inlineStr">
        <is>
          <t>settings</t>
        </is>
      </c>
      <c r="B43" s="129" t="inlineStr">
        <is>
          <t>⚙️ SETTINGS</t>
        </is>
      </c>
      <c r="C43" s="18" t="inlineStr">
        <is>
          <t>Configure team benchmarks, PIP thresholds, dropdowns</t>
        </is>
      </c>
    </row>
    <row r="44" ht="20" customHeight="1">
      <c r="A44" s="110" t="inlineStr">
        <is>
          <t>dropdown</t>
        </is>
      </c>
      <c r="B44" s="130" t="inlineStr">
        <is>
          <t>⚙️ SETTINGS</t>
        </is>
      </c>
      <c r="C44" s="21" t="inlineStr">
        <is>
          <t>Edit all dropdown list values here</t>
        </is>
      </c>
    </row>
    <row r="45" ht="20" customHeight="1">
      <c r="A45" s="107" t="inlineStr">
        <is>
          <t>benchmark</t>
        </is>
      </c>
      <c r="B45" s="129" t="inlineStr">
        <is>
          <t>⚙️ SETTINGS</t>
        </is>
      </c>
      <c r="C45" s="18" t="inlineStr">
        <is>
          <t>Team average KPIs and PIP threshold configuration</t>
        </is>
      </c>
    </row>
    <row r="46" ht="20" customHeight="1">
      <c r="A46" s="110" t="inlineStr">
        <is>
          <t>PIP</t>
        </is>
      </c>
      <c r="B46" s="130" t="inlineStr">
        <is>
          <t>⚙️ SETTINGS</t>
        </is>
      </c>
      <c r="C46" s="21" t="inlineStr">
        <is>
          <t>Performance Improvement Plan threshold settings</t>
        </is>
      </c>
    </row>
    <row r="47" ht="20" customHeight="1">
      <c r="A47" s="107" t="inlineStr">
        <is>
          <t>plan type</t>
        </is>
      </c>
      <c r="B47" s="129" t="inlineStr">
        <is>
          <t>⚙️ SETTINGS</t>
        </is>
      </c>
      <c r="C47" s="18" t="inlineStr">
        <is>
          <t>MA, MAPD, PDP, Medigap, DSNP plan type lists</t>
        </is>
      </c>
    </row>
  </sheetData>
  <mergeCells count="5">
    <mergeCell ref="A4:E4"/>
    <mergeCell ref="A2:E2"/>
    <mergeCell ref="A7:E7"/>
    <mergeCell ref="A5:E5"/>
    <mergeCell ref="A1:E1"/>
  </mergeCells>
  <pageMargins left="0.5" right="0.5" top="0.75" bottom="0.75" header="0.5" footer="0.5"/>
  <pageSetup orientation="landscape" fitToHeight="0" fitToWidth="1"/>
</worksheet>
</file>

<file path=xl/worksheets/sheet19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T113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4" customWidth="1" min="4" max="4"/>
    <col width="40" customWidth="1" min="5" max="5"/>
    <col width="1" customWidth="1" min="6" max="6"/>
    <col width="1" customWidth="1" min="7" max="7"/>
    <col width="1" customWidth="1" min="8" max="8"/>
    <col width="1" customWidth="1" min="9" max="9"/>
    <col width="1" customWidth="1" min="10" max="10"/>
    <col width="1" customWidth="1" min="11" max="11"/>
    <col width="1" customWidth="1" min="12" max="12"/>
    <col width="1" customWidth="1" min="13" max="13"/>
    <col width="1" customWidth="1" min="14" max="14"/>
    <col width="1" customWidth="1" min="15" max="15"/>
    <col width="1" customWidth="1" min="16" max="16"/>
    <col width="1" customWidth="1" min="17" max="17"/>
    <col width="1" customWidth="1" min="18" max="18"/>
    <col width="1" customWidth="1" min="19" max="19"/>
    <col width="16" customWidth="1" min="20" max="20"/>
  </cols>
  <sheetData>
    <row r="1">
      <c r="A1" s="12" t="inlineStr">
        <is>
          <t>⚙️ SETTINGS &amp; CONFIGURATION</t>
        </is>
      </c>
    </row>
    <row r="2">
      <c r="A2" s="23" t="inlineStr">
        <is>
          <t>Configure team averages, PIP thresholds, and all dropdown values. Changes flow through the entire workbook.</t>
        </is>
      </c>
    </row>
    <row r="4">
      <c r="A4" s="14" t="inlineStr">
        <is>
          <t>SECTION A: TEAM AVERAGE KPIs  (PIP = 80% of Team Average)</t>
        </is>
      </c>
    </row>
    <row r="5">
      <c r="A5" s="80" t="inlineStr">
        <is>
          <t>KPI Name</t>
        </is>
      </c>
      <c r="B5" s="80" t="inlineStr">
        <is>
          <t>Team Average ✎</t>
        </is>
      </c>
      <c r="C5" s="80" t="inlineStr">
        <is>
          <t>PIP Threshold (80%)</t>
        </is>
      </c>
      <c r="D5" s="80" t="inlineStr">
        <is>
          <t>Unit</t>
        </is>
      </c>
      <c r="E5" s="80" t="inlineStr">
        <is>
          <t>Notes</t>
        </is>
      </c>
    </row>
    <row r="6">
      <c r="A6" s="131" t="inlineStr">
        <is>
          <t>Calls Per Hour</t>
        </is>
      </c>
      <c r="B6" s="132" t="n">
        <v>12</v>
      </c>
      <c r="C6" s="133">
        <f>B6*0.8</f>
        <v/>
      </c>
      <c r="D6" s="84" t="inlineStr">
        <is>
          <t>calls / hour</t>
        </is>
      </c>
      <c r="E6" s="61" t="inlineStr">
        <is>
          <t>Calls made per hour worked</t>
        </is>
      </c>
    </row>
    <row r="7">
      <c r="A7" s="131" t="inlineStr">
        <is>
          <t>Daily Dial Time</t>
        </is>
      </c>
      <c r="B7" s="132" t="n">
        <v>5</v>
      </c>
      <c r="C7" s="133">
        <f>B7*0.8</f>
        <v/>
      </c>
      <c r="D7" s="84" t="inlineStr">
        <is>
          <t>hours / day</t>
        </is>
      </c>
      <c r="E7" s="61" t="inlineStr">
        <is>
          <t>Time actively dialing</t>
        </is>
      </c>
    </row>
    <row r="8">
      <c r="A8" s="131" t="inlineStr">
        <is>
          <t>Daily Talk Time</t>
        </is>
      </c>
      <c r="B8" s="132" t="n">
        <v>2.5</v>
      </c>
      <c r="C8" s="133">
        <f>B8*0.8</f>
        <v/>
      </c>
      <c r="D8" s="84" t="inlineStr">
        <is>
          <t>hours / day</t>
        </is>
      </c>
      <c r="E8" s="61" t="inlineStr">
        <is>
          <t>Time speaking with prospects</t>
        </is>
      </c>
    </row>
    <row r="9">
      <c r="A9" s="131" t="inlineStr">
        <is>
          <t>Ready Time</t>
        </is>
      </c>
      <c r="B9" s="132" t="n">
        <v>1.5</v>
      </c>
      <c r="C9" s="133">
        <f>B9*0.8</f>
        <v/>
      </c>
      <c r="D9" s="84" t="inlineStr">
        <is>
          <t>hours / day</t>
        </is>
      </c>
      <c r="E9" s="61" t="inlineStr">
        <is>
          <t>Available and ready time</t>
        </is>
      </c>
    </row>
    <row r="10">
      <c r="A10" s="131" t="inlineStr">
        <is>
          <t>Medicare Sales Per Month</t>
        </is>
      </c>
      <c r="B10" s="132" t="n">
        <v>15</v>
      </c>
      <c r="C10" s="133">
        <f>B10*0.8</f>
        <v/>
      </c>
      <c r="D10" s="84" t="inlineStr">
        <is>
          <t>sales / month</t>
        </is>
      </c>
      <c r="E10" s="61" t="inlineStr">
        <is>
          <t>Total Medicare plan sales</t>
        </is>
      </c>
    </row>
    <row r="11">
      <c r="A11" s="131" t="inlineStr">
        <is>
          <t>Ancillary Attach Rate</t>
        </is>
      </c>
      <c r="B11" s="132" t="n">
        <v>0.35</v>
      </c>
      <c r="C11" s="133">
        <f>B11*0.8</f>
        <v/>
      </c>
      <c r="D11" s="84" t="inlineStr">
        <is>
          <t>% (decimal)</t>
        </is>
      </c>
      <c r="E11" s="61" t="inlineStr">
        <is>
          <t>Ancillary / Medicare sales</t>
        </is>
      </c>
    </row>
    <row r="12">
      <c r="A12" s="131" t="inlineStr">
        <is>
          <t>Gross Commission / Month</t>
        </is>
      </c>
      <c r="B12" s="132" t="n">
        <v>3000</v>
      </c>
      <c r="C12" s="133">
        <f>B12*0.8</f>
        <v/>
      </c>
      <c r="D12" s="84" t="inlineStr">
        <is>
          <t>$ / month</t>
        </is>
      </c>
      <c r="E12" s="61" t="inlineStr">
        <is>
          <t>Total gross commissions</t>
        </is>
      </c>
    </row>
    <row r="13">
      <c r="A13" s="131" t="inlineStr">
        <is>
          <t>Net Commission / Month</t>
        </is>
      </c>
      <c r="B13" s="132" t="n">
        <v>2500</v>
      </c>
      <c r="C13" s="133">
        <f>B13*0.8</f>
        <v/>
      </c>
      <c r="D13" s="84" t="inlineStr">
        <is>
          <t>$ / month</t>
        </is>
      </c>
      <c r="E13" s="61" t="inlineStr">
        <is>
          <t>After chargebacks</t>
        </is>
      </c>
    </row>
    <row r="14">
      <c r="A14" s="131" t="inlineStr">
        <is>
          <t>Contact Rate</t>
        </is>
      </c>
      <c r="B14" s="132" t="n">
        <v>0.25</v>
      </c>
      <c r="C14" s="133">
        <f>B14*0.8</f>
        <v/>
      </c>
      <c r="D14" s="84" t="inlineStr">
        <is>
          <t>% (decimal)</t>
        </is>
      </c>
      <c r="E14" s="61" t="inlineStr">
        <is>
          <t>Contacts / Dials</t>
        </is>
      </c>
    </row>
    <row r="15">
      <c r="A15" s="131" t="inlineStr">
        <is>
          <t>Appointment Set Rate</t>
        </is>
      </c>
      <c r="B15" s="132" t="n">
        <v>0.15</v>
      </c>
      <c r="C15" s="133">
        <f>B15*0.8</f>
        <v/>
      </c>
      <c r="D15" s="84" t="inlineStr">
        <is>
          <t>% (decimal)</t>
        </is>
      </c>
      <c r="E15" s="61" t="inlineStr">
        <is>
          <t>Appointments / Contacts</t>
        </is>
      </c>
    </row>
    <row r="16">
      <c r="A16" s="131" t="inlineStr">
        <is>
          <t>App-to-Issue Rate</t>
        </is>
      </c>
      <c r="B16" s="132" t="n">
        <v>0.9</v>
      </c>
      <c r="C16" s="133">
        <f>B16*0.8</f>
        <v/>
      </c>
      <c r="D16" s="84" t="inlineStr">
        <is>
          <t>% (decimal)</t>
        </is>
      </c>
      <c r="E16" s="61" t="inlineStr">
        <is>
          <t>Issued / Applications Submitted</t>
        </is>
      </c>
    </row>
    <row r="17">
      <c r="A17" s="131" t="inlineStr">
        <is>
          <t>Client Retention Rate</t>
        </is>
      </c>
      <c r="B17" s="132" t="n">
        <v>0.92</v>
      </c>
      <c r="C17" s="133">
        <f>B17*0.8</f>
        <v/>
      </c>
      <c r="D17" s="84" t="inlineStr">
        <is>
          <t>% (decimal)</t>
        </is>
      </c>
      <c r="E17" s="61" t="inlineStr">
        <is>
          <t>Retained clients / Total eligible</t>
        </is>
      </c>
    </row>
    <row r="19">
      <c r="A19" s="134" t="inlineStr">
        <is>
          <t>★  Edit the Team Average column (B) only — yellow cells are user inputs. PIP Threshold (C) auto-calculates as 80% of average.</t>
        </is>
      </c>
    </row>
    <row r="21">
      <c r="A21" s="22" t="inlineStr">
        <is>
          <t>SECTION B: AGENT ROSTER</t>
        </is>
      </c>
    </row>
    <row r="22">
      <c r="A22" s="80" t="inlineStr">
        <is>
          <t>Agent Name</t>
        </is>
      </c>
      <c r="B22" s="80" t="inlineStr">
        <is>
          <t>Agent ID</t>
        </is>
      </c>
      <c r="C22" s="80" t="inlineStr">
        <is>
          <t>Start Date</t>
        </is>
      </c>
      <c r="D22" s="80" t="inlineStr">
        <is>
          <t>Status</t>
        </is>
      </c>
      <c r="E22" s="80" t="inlineStr">
        <is>
          <t>Manager</t>
        </is>
      </c>
      <c r="F22" s="80" t="inlineStr">
        <is>
          <t>Email</t>
        </is>
      </c>
      <c r="G22" s="80" t="inlineStr">
        <is>
          <t>Phone</t>
        </is>
      </c>
    </row>
    <row r="23">
      <c r="A23" s="81" t="inlineStr">
        <is>
          <t>Sarah Mitchell</t>
        </is>
      </c>
      <c r="B23" s="81" t="inlineStr">
        <is>
          <t>SM-001</t>
        </is>
      </c>
      <c r="C23" s="124" t="n">
        <v>45366</v>
      </c>
      <c r="D23" s="81" t="inlineStr">
        <is>
          <t>Active</t>
        </is>
      </c>
      <c r="E23" s="81" t="inlineStr">
        <is>
          <t>David Chen</t>
        </is>
      </c>
      <c r="F23" s="81" t="inlineStr">
        <is>
          <t>sarah.mitchell@agency.com</t>
        </is>
      </c>
      <c r="G23" s="81" t="inlineStr"/>
    </row>
    <row r="24">
      <c r="A24" s="84" t="inlineStr">
        <is>
          <t>James Rodriguez</t>
        </is>
      </c>
      <c r="B24" s="84" t="inlineStr">
        <is>
          <t>JR-002</t>
        </is>
      </c>
      <c r="C24" s="126" t="n">
        <v>45108</v>
      </c>
      <c r="D24" s="84" t="inlineStr">
        <is>
          <t>Active</t>
        </is>
      </c>
      <c r="E24" s="84" t="inlineStr">
        <is>
          <t>David Chen</t>
        </is>
      </c>
      <c r="F24" s="84" t="inlineStr">
        <is>
          <t>j.rodriguez@agency.com</t>
        </is>
      </c>
      <c r="G24" s="84" t="inlineStr"/>
    </row>
    <row r="25">
      <c r="A25" s="81" t="inlineStr">
        <is>
          <t>Linda Park</t>
        </is>
      </c>
      <c r="B25" s="81" t="inlineStr">
        <is>
          <t>LP-003</t>
        </is>
      </c>
      <c r="C25" s="124" t="n">
        <v>45667</v>
      </c>
      <c r="D25" s="81" t="inlineStr">
        <is>
          <t>Active</t>
        </is>
      </c>
      <c r="E25" s="81" t="inlineStr">
        <is>
          <t>David Chen</t>
        </is>
      </c>
      <c r="F25" s="81" t="inlineStr">
        <is>
          <t>l.park@agency.com</t>
        </is>
      </c>
      <c r="G25" s="81" t="inlineStr"/>
    </row>
    <row r="26">
      <c r="A26" s="84" t="inlineStr">
        <is>
          <t>Marcus Brown</t>
        </is>
      </c>
      <c r="B26" s="84" t="inlineStr">
        <is>
          <t>MB-004</t>
        </is>
      </c>
      <c r="C26" s="126" t="n">
        <v>44826</v>
      </c>
      <c r="D26" s="84" t="inlineStr">
        <is>
          <t>Active</t>
        </is>
      </c>
      <c r="E26" s="84" t="inlineStr">
        <is>
          <t>David Chen</t>
        </is>
      </c>
      <c r="F26" s="84" t="inlineStr">
        <is>
          <t>m.brown@agency.com</t>
        </is>
      </c>
      <c r="G26" s="84" t="inlineStr"/>
    </row>
    <row r="27">
      <c r="A27" s="81" t="inlineStr">
        <is>
          <t>Susan Torres</t>
        </is>
      </c>
      <c r="B27" s="81" t="inlineStr">
        <is>
          <t>ST-005</t>
        </is>
      </c>
      <c r="C27" s="124" t="n">
        <v>46054</v>
      </c>
      <c r="D27" s="81" t="inlineStr">
        <is>
          <t>Active</t>
        </is>
      </c>
      <c r="E27" s="81" t="inlineStr">
        <is>
          <t>David Chen</t>
        </is>
      </c>
      <c r="F27" s="81" t="inlineStr">
        <is>
          <t>s.torres@agency.com</t>
        </is>
      </c>
      <c r="G27" s="81" t="inlineStr"/>
    </row>
    <row r="28">
      <c r="A28" s="84" t="inlineStr"/>
      <c r="B28" s="84" t="inlineStr"/>
      <c r="C28" s="126" t="inlineStr"/>
      <c r="D28" s="84" t="inlineStr"/>
      <c r="E28" s="84" t="inlineStr"/>
      <c r="F28" s="84" t="inlineStr"/>
      <c r="G28" s="84" t="inlineStr"/>
    </row>
    <row r="29">
      <c r="A29" s="81" t="inlineStr"/>
      <c r="B29" s="81" t="inlineStr"/>
      <c r="C29" s="124" t="inlineStr"/>
      <c r="D29" s="81" t="inlineStr"/>
      <c r="E29" s="81" t="inlineStr"/>
      <c r="F29" s="81" t="inlineStr"/>
      <c r="G29" s="81" t="inlineStr"/>
    </row>
    <row r="30">
      <c r="A30" s="84" t="inlineStr"/>
      <c r="B30" s="84" t="inlineStr"/>
      <c r="C30" s="126" t="inlineStr"/>
      <c r="D30" s="84" t="inlineStr"/>
      <c r="E30" s="84" t="inlineStr"/>
      <c r="F30" s="84" t="inlineStr"/>
      <c r="G30" s="84" t="inlineStr"/>
    </row>
    <row r="31">
      <c r="A31" s="81" t="inlineStr"/>
      <c r="B31" s="81" t="inlineStr"/>
      <c r="C31" s="124" t="inlineStr"/>
      <c r="D31" s="81" t="inlineStr"/>
      <c r="E31" s="81" t="inlineStr"/>
      <c r="F31" s="81" t="inlineStr"/>
      <c r="G31" s="81" t="inlineStr"/>
    </row>
    <row r="32">
      <c r="A32" s="84" t="inlineStr"/>
      <c r="B32" s="84" t="inlineStr"/>
      <c r="C32" s="126" t="inlineStr"/>
      <c r="D32" s="84" t="inlineStr"/>
      <c r="E32" s="84" t="inlineStr"/>
      <c r="F32" s="84" t="inlineStr"/>
      <c r="G32" s="84" t="inlineStr"/>
    </row>
    <row r="33">
      <c r="A33" s="81" t="inlineStr"/>
      <c r="B33" s="81" t="inlineStr"/>
      <c r="C33" s="124" t="inlineStr"/>
      <c r="D33" s="81" t="inlineStr"/>
      <c r="E33" s="81" t="inlineStr"/>
      <c r="F33" s="81" t="inlineStr"/>
      <c r="G33" s="81" t="inlineStr"/>
    </row>
    <row r="34">
      <c r="A34" s="84" t="inlineStr"/>
      <c r="B34" s="84" t="inlineStr"/>
      <c r="C34" s="126" t="inlineStr"/>
      <c r="D34" s="84" t="inlineStr"/>
      <c r="E34" s="84" t="inlineStr"/>
      <c r="F34" s="84" t="inlineStr"/>
      <c r="G34" s="84" t="inlineStr"/>
    </row>
    <row r="35">
      <c r="A35" s="81" t="inlineStr"/>
      <c r="B35" s="81" t="inlineStr"/>
      <c r="C35" s="124" t="inlineStr"/>
      <c r="D35" s="81" t="inlineStr"/>
      <c r="E35" s="81" t="inlineStr"/>
      <c r="F35" s="81" t="inlineStr"/>
      <c r="G35" s="81" t="inlineStr"/>
    </row>
    <row r="36">
      <c r="A36" s="84" t="inlineStr"/>
      <c r="B36" s="84" t="inlineStr"/>
      <c r="C36" s="126" t="inlineStr"/>
      <c r="D36" s="84" t="inlineStr"/>
      <c r="E36" s="84" t="inlineStr"/>
      <c r="F36" s="84" t="inlineStr"/>
      <c r="G36" s="84" t="inlineStr"/>
    </row>
    <row r="37">
      <c r="A37" s="81" t="inlineStr"/>
      <c r="B37" s="81" t="inlineStr"/>
      <c r="C37" s="124" t="inlineStr"/>
      <c r="D37" s="81" t="inlineStr"/>
      <c r="E37" s="81" t="inlineStr"/>
      <c r="F37" s="81" t="inlineStr"/>
      <c r="G37" s="81" t="inlineStr"/>
    </row>
    <row r="38">
      <c r="A38" s="84" t="inlineStr"/>
      <c r="B38" s="84" t="inlineStr"/>
      <c r="C38" s="126" t="inlineStr"/>
      <c r="D38" s="84" t="inlineStr"/>
      <c r="E38" s="84" t="inlineStr"/>
      <c r="F38" s="84" t="inlineStr"/>
      <c r="G38" s="84" t="inlineStr"/>
    </row>
    <row r="39">
      <c r="A39" s="81" t="inlineStr"/>
      <c r="B39" s="81" t="inlineStr"/>
      <c r="C39" s="124" t="inlineStr"/>
      <c r="D39" s="81" t="inlineStr"/>
      <c r="E39" s="81" t="inlineStr"/>
      <c r="F39" s="81" t="inlineStr"/>
      <c r="G39" s="81" t="inlineStr"/>
    </row>
    <row r="40">
      <c r="A40" s="84" t="inlineStr"/>
      <c r="B40" s="84" t="inlineStr"/>
      <c r="C40" s="126" t="inlineStr"/>
      <c r="D40" s="84" t="inlineStr"/>
      <c r="E40" s="84" t="inlineStr"/>
      <c r="F40" s="84" t="inlineStr"/>
      <c r="G40" s="84" t="inlineStr"/>
    </row>
    <row r="41">
      <c r="A41" s="81" t="inlineStr"/>
      <c r="B41" s="81" t="inlineStr"/>
      <c r="C41" s="124" t="inlineStr"/>
      <c r="D41" s="81" t="inlineStr"/>
      <c r="E41" s="81" t="inlineStr"/>
      <c r="F41" s="81" t="inlineStr"/>
      <c r="G41" s="81" t="inlineStr"/>
    </row>
    <row r="42">
      <c r="A42" s="84" t="inlineStr"/>
      <c r="B42" s="84" t="inlineStr"/>
      <c r="C42" s="126" t="inlineStr"/>
      <c r="D42" s="84" t="inlineStr"/>
      <c r="E42" s="84" t="inlineStr"/>
      <c r="F42" s="84" t="inlineStr"/>
      <c r="G42" s="84" t="inlineStr"/>
    </row>
    <row r="45">
      <c r="A45" s="14" t="inlineStr">
        <is>
          <t>SECTION C: DROPDOWN LIST VALUES  (Edit here to update all dropdowns)</t>
        </is>
      </c>
    </row>
    <row r="46">
      <c r="A46" s="66" t="inlineStr">
        <is>
          <t>PLAN TYPES</t>
        </is>
      </c>
      <c r="C46" s="66" t="inlineStr">
        <is>
          <t>CARRIERS</t>
        </is>
      </c>
      <c r="E46" s="66" t="inlineStr">
        <is>
          <t>LEAD SOURCES</t>
        </is>
      </c>
      <c r="G46" s="66" t="inlineStr">
        <is>
          <t>ENROLLMENT TYPES</t>
        </is>
      </c>
      <c r="I46" s="66" t="inlineStr">
        <is>
          <t>CLIENT STATUS</t>
        </is>
      </c>
      <c r="K46" s="66" t="inlineStr">
        <is>
          <t>POLICY STATUS</t>
        </is>
      </c>
      <c r="M46" s="66" t="inlineStr">
        <is>
          <t>ANCILLARY PRODUCTS</t>
        </is>
      </c>
      <c r="O46" s="66" t="inlineStr">
        <is>
          <t>APP METHODS</t>
        </is>
      </c>
      <c r="Q46" s="66" t="inlineStr">
        <is>
          <t>STATES</t>
        </is>
      </c>
      <c r="S46" s="66" t="inlineStr">
        <is>
          <t>SEP REASONS</t>
        </is>
      </c>
    </row>
    <row r="47">
      <c r="A47" s="28" t="inlineStr">
        <is>
          <t>MA-Only</t>
        </is>
      </c>
      <c r="C47" s="28" t="inlineStr">
        <is>
          <t>Aetna</t>
        </is>
      </c>
      <c r="E47" s="28" t="inlineStr">
        <is>
          <t>Internet Lead</t>
        </is>
      </c>
      <c r="G47" s="28" t="inlineStr">
        <is>
          <t>New Enrollment</t>
        </is>
      </c>
      <c r="I47" s="28" t="inlineStr">
        <is>
          <t>Active</t>
        </is>
      </c>
      <c r="K47" s="28" t="inlineStr">
        <is>
          <t>Active</t>
        </is>
      </c>
      <c r="M47" s="28" t="inlineStr">
        <is>
          <t>Dental/Vision/Hearing Bundle</t>
        </is>
      </c>
      <c r="O47" s="28" t="inlineStr">
        <is>
          <t>Online - Agent Portal</t>
        </is>
      </c>
      <c r="Q47" s="28" t="inlineStr">
        <is>
          <t>AL</t>
        </is>
      </c>
      <c r="S47" s="28" t="inlineStr">
        <is>
          <t>Moving</t>
        </is>
      </c>
    </row>
    <row r="48">
      <c r="A48" s="32" t="inlineStr">
        <is>
          <t>MAPD</t>
        </is>
      </c>
      <c r="C48" s="32" t="inlineStr">
        <is>
          <t>Anthem/BCBS</t>
        </is>
      </c>
      <c r="E48" s="32" t="inlineStr">
        <is>
          <t>Referral – Client</t>
        </is>
      </c>
      <c r="G48" s="32" t="inlineStr">
        <is>
          <t>Plan Change</t>
        </is>
      </c>
      <c r="I48" s="32" t="inlineStr">
        <is>
          <t>Inactive</t>
        </is>
      </c>
      <c r="K48" s="32" t="inlineStr">
        <is>
          <t>Pending</t>
        </is>
      </c>
      <c r="M48" s="32" t="inlineStr">
        <is>
          <t>Dental Only</t>
        </is>
      </c>
      <c r="O48" s="32" t="inlineStr">
        <is>
          <t>Online - Beneficiary</t>
        </is>
      </c>
      <c r="Q48" s="32" t="inlineStr">
        <is>
          <t>AK</t>
        </is>
      </c>
      <c r="S48" s="32" t="inlineStr">
        <is>
          <t>Lost Coverage</t>
        </is>
      </c>
    </row>
    <row r="49">
      <c r="A49" s="28" t="inlineStr">
        <is>
          <t>PDP</t>
        </is>
      </c>
      <c r="C49" s="28" t="inlineStr">
        <is>
          <t>Cigna/Healthspring</t>
        </is>
      </c>
      <c r="E49" s="28" t="inlineStr">
        <is>
          <t>Referral – Agent</t>
        </is>
      </c>
      <c r="G49" s="28" t="inlineStr">
        <is>
          <t>AEP</t>
        </is>
      </c>
      <c r="I49" s="28" t="inlineStr">
        <is>
          <t>Deceased</t>
        </is>
      </c>
      <c r="K49" s="28" t="inlineStr">
        <is>
          <t>Disenrolled</t>
        </is>
      </c>
      <c r="M49" s="28" t="inlineStr">
        <is>
          <t>Vision/Hearing</t>
        </is>
      </c>
      <c r="O49" s="28" t="inlineStr">
        <is>
          <t>Phone - Telephonic</t>
        </is>
      </c>
      <c r="Q49" s="28" t="inlineStr">
        <is>
          <t>AZ</t>
        </is>
      </c>
      <c r="S49" s="28" t="inlineStr">
        <is>
          <t>Lost Medicaid</t>
        </is>
      </c>
    </row>
    <row r="50">
      <c r="A50" s="32" t="inlineStr">
        <is>
          <t>Medigap Plan A</t>
        </is>
      </c>
      <c r="C50" s="32" t="inlineStr">
        <is>
          <t>Devoted Health</t>
        </is>
      </c>
      <c r="E50" s="32" t="inlineStr">
        <is>
          <t>Direct Mail</t>
        </is>
      </c>
      <c r="G50" s="32" t="inlineStr">
        <is>
          <t>OEP</t>
        </is>
      </c>
      <c r="I50" s="32" t="inlineStr">
        <is>
          <t>Disenrolled</t>
        </is>
      </c>
      <c r="K50" s="32" t="inlineStr">
        <is>
          <t>Cancelled</t>
        </is>
      </c>
      <c r="M50" s="32" t="inlineStr">
        <is>
          <t>Hospital Indemnity</t>
        </is>
      </c>
      <c r="O50" s="32" t="inlineStr">
        <is>
          <t>Paper Application</t>
        </is>
      </c>
      <c r="Q50" s="32" t="inlineStr">
        <is>
          <t>AR</t>
        </is>
      </c>
      <c r="S50" s="32" t="inlineStr">
        <is>
          <t>LIS Change</t>
        </is>
      </c>
    </row>
    <row r="51">
      <c r="A51" s="28" t="inlineStr">
        <is>
          <t>Medigap Plan B</t>
        </is>
      </c>
      <c r="C51" s="28" t="inlineStr">
        <is>
          <t>Humana</t>
        </is>
      </c>
      <c r="E51" s="28" t="inlineStr">
        <is>
          <t>Community Event</t>
        </is>
      </c>
      <c r="G51" s="28" t="inlineStr">
        <is>
          <t>SEP</t>
        </is>
      </c>
      <c r="I51" s="28" t="inlineStr">
        <is>
          <t>Prospect</t>
        </is>
      </c>
      <c r="K51" s="28" t="inlineStr">
        <is>
          <t>Clawed Back</t>
        </is>
      </c>
      <c r="M51" s="28" t="inlineStr">
        <is>
          <t>Cancer</t>
        </is>
      </c>
      <c r="O51" s="28" t="inlineStr">
        <is>
          <t>E-App</t>
        </is>
      </c>
      <c r="Q51" s="28" t="inlineStr">
        <is>
          <t>CA</t>
        </is>
      </c>
      <c r="S51" s="28" t="inlineStr">
        <is>
          <t>Chronic Condition</t>
        </is>
      </c>
    </row>
    <row r="52">
      <c r="A52" s="32" t="inlineStr">
        <is>
          <t>Medigap Plan C</t>
        </is>
      </c>
      <c r="C52" s="32" t="inlineStr">
        <is>
          <t>Molina</t>
        </is>
      </c>
      <c r="E52" s="32" t="inlineStr">
        <is>
          <t>Cold Call</t>
        </is>
      </c>
      <c r="G52" s="32" t="inlineStr">
        <is>
          <t>IEP</t>
        </is>
      </c>
      <c r="K52" s="32" t="inlineStr">
        <is>
          <t>Deceased</t>
        </is>
      </c>
      <c r="M52" s="32" t="inlineStr">
        <is>
          <t>Critical Illness</t>
        </is>
      </c>
      <c r="Q52" s="32" t="inlineStr">
        <is>
          <t>CO</t>
        </is>
      </c>
      <c r="S52" s="32" t="inlineStr">
        <is>
          <t>Institutional</t>
        </is>
      </c>
    </row>
    <row r="53">
      <c r="A53" s="28" t="inlineStr">
        <is>
          <t>Medigap Plan D</t>
        </is>
      </c>
      <c r="C53" s="28" t="inlineStr">
        <is>
          <t>UnitedHealthcare</t>
        </is>
      </c>
      <c r="E53" s="28" t="inlineStr">
        <is>
          <t>Social Media</t>
        </is>
      </c>
      <c r="G53" s="28" t="inlineStr">
        <is>
          <t>ICEP</t>
        </is>
      </c>
      <c r="M53" s="28" t="inlineStr">
        <is>
          <t>Heart/Stroke</t>
        </is>
      </c>
      <c r="Q53" s="28" t="inlineStr">
        <is>
          <t>CT</t>
        </is>
      </c>
      <c r="S53" s="28" t="inlineStr">
        <is>
          <t>Disaster</t>
        </is>
      </c>
    </row>
    <row r="54">
      <c r="A54" s="32" t="inlineStr">
        <is>
          <t>Medigap Plan F</t>
        </is>
      </c>
      <c r="C54" s="32" t="inlineStr">
        <is>
          <t>Wellcare</t>
        </is>
      </c>
      <c r="E54" s="32" t="inlineStr">
        <is>
          <t>TV/Radio</t>
        </is>
      </c>
      <c r="G54" s="32" t="inlineStr">
        <is>
          <t>Passive Re-enrollment</t>
        </is>
      </c>
      <c r="M54" s="32" t="inlineStr">
        <is>
          <t>Life - Term</t>
        </is>
      </c>
      <c r="Q54" s="32" t="inlineStr">
        <is>
          <t>DC</t>
        </is>
      </c>
      <c r="S54" s="32" t="inlineStr">
        <is>
          <t>5-Star Plan</t>
        </is>
      </c>
    </row>
    <row r="55">
      <c r="A55" s="28" t="inlineStr">
        <is>
          <t>Medigap Plan G</t>
        </is>
      </c>
      <c r="C55" s="28" t="inlineStr">
        <is>
          <t>Mutual of Omaha</t>
        </is>
      </c>
      <c r="E55" s="28" t="inlineStr">
        <is>
          <t>Retention</t>
        </is>
      </c>
      <c r="M55" s="28" t="inlineStr">
        <is>
          <t>Life - Final Expense</t>
        </is>
      </c>
      <c r="Q55" s="28" t="inlineStr">
        <is>
          <t>DE</t>
        </is>
      </c>
      <c r="S55" s="28" t="inlineStr">
        <is>
          <t>Contract Violation</t>
        </is>
      </c>
    </row>
    <row r="56">
      <c r="A56" s="32" t="inlineStr">
        <is>
          <t>Medigap Plan N</t>
        </is>
      </c>
      <c r="C56" s="32" t="inlineStr">
        <is>
          <t>Cigna Supplement</t>
        </is>
      </c>
      <c r="E56" s="32" t="inlineStr">
        <is>
          <t>Cross-Sell</t>
        </is>
      </c>
      <c r="M56" s="32" t="inlineStr">
        <is>
          <t>Accident</t>
        </is>
      </c>
      <c r="Q56" s="32" t="inlineStr">
        <is>
          <t>FL</t>
        </is>
      </c>
      <c r="S56" s="32" t="inlineStr">
        <is>
          <t>Other</t>
        </is>
      </c>
    </row>
    <row r="57">
      <c r="A57" s="28" t="inlineStr">
        <is>
          <t>DSNP</t>
        </is>
      </c>
      <c r="C57" s="28" t="inlineStr">
        <is>
          <t>Aetna Supplement</t>
        </is>
      </c>
      <c r="E57" s="28" t="inlineStr">
        <is>
          <t>Walk-In</t>
        </is>
      </c>
      <c r="M57" s="28" t="inlineStr">
        <is>
          <t>Other</t>
        </is>
      </c>
      <c r="Q57" s="28" t="inlineStr">
        <is>
          <t>GA</t>
        </is>
      </c>
    </row>
    <row r="58">
      <c r="A58" s="32" t="inlineStr">
        <is>
          <t>CSNP</t>
        </is>
      </c>
      <c r="C58" s="32" t="inlineStr">
        <is>
          <t>Other</t>
        </is>
      </c>
      <c r="E58" s="32" t="inlineStr">
        <is>
          <t>Other</t>
        </is>
      </c>
      <c r="Q58" s="32" t="inlineStr">
        <is>
          <t>HI</t>
        </is>
      </c>
    </row>
    <row r="59">
      <c r="A59" s="28" t="inlineStr">
        <is>
          <t>MSA</t>
        </is>
      </c>
      <c r="Q59" s="28" t="inlineStr">
        <is>
          <t>ID</t>
        </is>
      </c>
    </row>
    <row r="60">
      <c r="A60" s="32" t="inlineStr">
        <is>
          <t>PACE</t>
        </is>
      </c>
      <c r="Q60" s="32" t="inlineStr">
        <is>
          <t>IL</t>
        </is>
      </c>
    </row>
    <row r="61">
      <c r="Q61" s="28" t="inlineStr">
        <is>
          <t>IN</t>
        </is>
      </c>
    </row>
    <row r="62">
      <c r="Q62" s="32" t="inlineStr">
        <is>
          <t>IA</t>
        </is>
      </c>
    </row>
    <row r="63">
      <c r="Q63" s="28" t="inlineStr">
        <is>
          <t>KS</t>
        </is>
      </c>
    </row>
    <row r="64">
      <c r="Q64" s="32" t="inlineStr">
        <is>
          <t>KY</t>
        </is>
      </c>
    </row>
    <row r="65">
      <c r="Q65" s="28" t="inlineStr">
        <is>
          <t>LA</t>
        </is>
      </c>
    </row>
    <row r="66">
      <c r="Q66" s="32" t="inlineStr">
        <is>
          <t>ME</t>
        </is>
      </c>
    </row>
    <row r="67">
      <c r="Q67" s="28" t="inlineStr">
        <is>
          <t>MD</t>
        </is>
      </c>
    </row>
    <row r="68">
      <c r="Q68" s="32" t="inlineStr">
        <is>
          <t>MA</t>
        </is>
      </c>
    </row>
    <row r="69">
      <c r="Q69" s="28" t="inlineStr">
        <is>
          <t>MI</t>
        </is>
      </c>
    </row>
    <row r="70">
      <c r="Q70" s="32" t="inlineStr">
        <is>
          <t>MN</t>
        </is>
      </c>
    </row>
    <row r="71">
      <c r="Q71" s="28" t="inlineStr">
        <is>
          <t>MS</t>
        </is>
      </c>
    </row>
    <row r="72">
      <c r="Q72" s="32" t="inlineStr">
        <is>
          <t>MO</t>
        </is>
      </c>
    </row>
    <row r="73">
      <c r="Q73" s="28" t="inlineStr">
        <is>
          <t>MT</t>
        </is>
      </c>
    </row>
    <row r="74">
      <c r="Q74" s="32" t="inlineStr">
        <is>
          <t>NE</t>
        </is>
      </c>
    </row>
    <row r="75">
      <c r="Q75" s="28" t="inlineStr">
        <is>
          <t>NV</t>
        </is>
      </c>
    </row>
    <row r="76">
      <c r="Q76" s="32" t="inlineStr">
        <is>
          <t>NH</t>
        </is>
      </c>
    </row>
    <row r="77">
      <c r="Q77" s="28" t="inlineStr">
        <is>
          <t>NJ</t>
        </is>
      </c>
    </row>
    <row r="78">
      <c r="Q78" s="32" t="inlineStr">
        <is>
          <t>NM</t>
        </is>
      </c>
    </row>
    <row r="79">
      <c r="Q79" s="28" t="inlineStr">
        <is>
          <t>NY</t>
        </is>
      </c>
    </row>
    <row r="80">
      <c r="Q80" s="32" t="inlineStr">
        <is>
          <t>NC</t>
        </is>
      </c>
    </row>
    <row r="81">
      <c r="Q81" s="28" t="inlineStr">
        <is>
          <t>ND</t>
        </is>
      </c>
    </row>
    <row r="82">
      <c r="Q82" s="32" t="inlineStr">
        <is>
          <t>OH</t>
        </is>
      </c>
    </row>
    <row r="83">
      <c r="Q83" s="28" t="inlineStr">
        <is>
          <t>OK</t>
        </is>
      </c>
    </row>
    <row r="84">
      <c r="Q84" s="32" t="inlineStr">
        <is>
          <t>OR</t>
        </is>
      </c>
    </row>
    <row r="85">
      <c r="Q85" s="28" t="inlineStr">
        <is>
          <t>PA</t>
        </is>
      </c>
    </row>
    <row r="86">
      <c r="Q86" s="32" t="inlineStr">
        <is>
          <t>RI</t>
        </is>
      </c>
    </row>
    <row r="87">
      <c r="Q87" s="28" t="inlineStr">
        <is>
          <t>SC</t>
        </is>
      </c>
    </row>
    <row r="88">
      <c r="Q88" s="32" t="inlineStr">
        <is>
          <t>SD</t>
        </is>
      </c>
    </row>
    <row r="89">
      <c r="Q89" s="28" t="inlineStr">
        <is>
          <t>TN</t>
        </is>
      </c>
    </row>
    <row r="90">
      <c r="Q90" s="32" t="inlineStr">
        <is>
          <t>TX</t>
        </is>
      </c>
    </row>
    <row r="91">
      <c r="Q91" s="28" t="inlineStr">
        <is>
          <t>UT</t>
        </is>
      </c>
    </row>
    <row r="92">
      <c r="Q92" s="32" t="inlineStr">
        <is>
          <t>VT</t>
        </is>
      </c>
    </row>
    <row r="93">
      <c r="Q93" s="28" t="inlineStr">
        <is>
          <t>VA</t>
        </is>
      </c>
    </row>
    <row r="94">
      <c r="Q94" s="32" t="inlineStr">
        <is>
          <t>WA</t>
        </is>
      </c>
    </row>
    <row r="95">
      <c r="Q95" s="28" t="inlineStr">
        <is>
          <t>WV</t>
        </is>
      </c>
    </row>
    <row r="96">
      <c r="Q96" s="32" t="inlineStr">
        <is>
          <t>WI</t>
        </is>
      </c>
    </row>
    <row r="97">
      <c r="Q97" s="28" t="inlineStr">
        <is>
          <t>WY</t>
        </is>
      </c>
    </row>
    <row r="105">
      <c r="A105" s="22" t="inlineStr">
        <is>
          <t>SECTION D: PRODUCT INFORMATION</t>
        </is>
      </c>
    </row>
    <row r="106">
      <c r="A106" s="135" t="inlineStr">
        <is>
          <t>Product Name:</t>
        </is>
      </c>
      <c r="B106" s="136" t="inlineStr">
        <is>
          <t>Medicare Agent Performance Dashboard PRO</t>
        </is>
      </c>
    </row>
    <row r="107">
      <c r="A107" s="135" t="inlineStr">
        <is>
          <t>Brand:</t>
        </is>
      </c>
      <c r="B107" s="136" t="inlineStr">
        <is>
          <t>TemplateTitanHQ</t>
        </is>
      </c>
    </row>
    <row r="108">
      <c r="A108" s="135" t="inlineStr">
        <is>
          <t>Version:</t>
        </is>
      </c>
      <c r="B108" s="136" t="inlineStr">
        <is>
          <t>2.0</t>
        </is>
      </c>
    </row>
    <row r="109">
      <c r="A109" s="135" t="inlineStr">
        <is>
          <t>Launch Price:</t>
        </is>
      </c>
      <c r="B109" s="136" t="inlineStr">
        <is>
          <t>$29.99</t>
        </is>
      </c>
    </row>
    <row r="110">
      <c r="A110" s="135" t="inlineStr">
        <is>
          <t>Future Price:</t>
        </is>
      </c>
      <c r="B110" s="136" t="inlineStr">
        <is>
          <t>$39.99 – $49.99</t>
        </is>
      </c>
    </row>
    <row r="111">
      <c r="A111" s="135" t="inlineStr">
        <is>
          <t>Designed For:</t>
        </is>
      </c>
      <c r="B111" s="136" t="inlineStr">
        <is>
          <t>Medicare Insurance Agents &amp; Sales Managers</t>
        </is>
      </c>
    </row>
    <row r="112">
      <c r="A112" s="135" t="inlineStr">
        <is>
          <t>Tabs:</t>
        </is>
      </c>
      <c r="B112" s="136" t="inlineStr">
        <is>
          <t>19 tabs — CRM, leads, follow-ups, commissions, SEP, KPI, Book of Business, and more</t>
        </is>
      </c>
    </row>
    <row r="113">
      <c r="A113" s="135" t="inlineStr">
        <is>
          <t>License:</t>
        </is>
      </c>
      <c r="B113" s="136" t="inlineStr">
        <is>
          <t>Single User License — Not for redistribution</t>
        </is>
      </c>
    </row>
  </sheetData>
  <mergeCells count="7">
    <mergeCell ref="A45:T45"/>
    <mergeCell ref="A4:H4"/>
    <mergeCell ref="A21:H21"/>
    <mergeCell ref="A105:H105"/>
    <mergeCell ref="A2:H2"/>
    <mergeCell ref="A19:E19"/>
    <mergeCell ref="A1:H1"/>
  </mergeCells>
  <dataValidations count="1">
    <dataValidation sqref="D23:D42" showDropDown="0" showInputMessage="0" showErrorMessage="0" allowBlank="1" type="list">
      <formula1>"Active,Inactive,On Leave"</formula1>
    </dataValidation>
  </dataValidations>
  <pageMargins left="0.5" right="0.5" top="0.75" bottom="0.7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2026-06-03T20:38:15Z</dcterms:created>
  <dcterms:modified xmlns:dcterms="http://purl.org/dc/terms/" xmlns:xsi="http://www.w3.org/2001/XMLSchema-instance" xsi:type="dcterms:W3CDTF">2026-06-05T23:53:24Z</dcterms:modified>
</cp:coreProperties>
</file>