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Start Here" sheetId="1" state="visible" r:id="rId1"/>
    <sheet xmlns:r="http://schemas.openxmlformats.org/officeDocument/2006/relationships" name="💰 2027 Pay Raise Calculator" sheetId="2" state="visible" r:id="rId2"/>
    <sheet xmlns:r="http://schemas.openxmlformats.org/officeDocument/2006/relationships" name="🗓 Pre-AEP Outreach Log" sheetId="3" state="visible" r:id="rId3"/>
    <sheet xmlns:r="http://schemas.openxmlformats.org/officeDocument/2006/relationships" name="📋 Oct 1 Rollback Timeline" sheetId="4" state="visible" r:id="rId4"/>
    <sheet xmlns:r="http://schemas.openxmlformats.org/officeDocument/2006/relationships" name="📐 CMS 2027 Rate Reference" sheetId="5" state="visible" r:id="rId5"/>
    <sheet xmlns:r="http://schemas.openxmlformats.org/officeDocument/2006/relationships" name="🎁 More Tools" sheetId="6" state="visible" r:id="rId6"/>
  </sheets>
  <definedNames/>
  <calcPr calcId="124519" fullCalcOnLoad="1"/>
</workbook>
</file>

<file path=xl/styles.xml><?xml version="1.0" encoding="utf-8"?>
<styleSheet xmlns="http://schemas.openxmlformats.org/spreadsheetml/2006/main">
  <numFmts count="2">
    <numFmt numFmtId="164" formatCode="$#,##0"/>
    <numFmt numFmtId="165" formatCode="yyyy-mm-dd"/>
  </numFmts>
  <fonts count="20">
    <font>
      <name val="Calibri"/>
      <family val="2"/>
      <color theme="1"/>
      <sz val="11"/>
      <scheme val="minor"/>
    </font>
    <font>
      <name val="Calibri"/>
      <b val="1"/>
      <color rgb="00C9A227"/>
      <sz val="20"/>
    </font>
    <font>
      <name val="Calibri"/>
      <i val="1"/>
      <color rgb="00E8D98A"/>
      <sz val="10"/>
    </font>
    <font>
      <name val="Calibri"/>
      <b val="1"/>
      <color rgb="00FFFFFF"/>
      <sz val="11"/>
    </font>
    <font>
      <name val="Calibri"/>
      <b val="1"/>
      <color rgb="000F1F3D"/>
      <sz val="10"/>
    </font>
    <font>
      <name val="Calibri"/>
      <color rgb="003A3A3A"/>
      <sz val="10"/>
    </font>
    <font>
      <name val="Calibri"/>
      <b val="1"/>
      <color rgb="000E7C86"/>
      <sz val="10"/>
    </font>
    <font>
      <name val="Calibri"/>
      <b val="1"/>
      <color rgb="009C6500"/>
      <sz val="9"/>
    </font>
    <font>
      <name val="Calibri"/>
      <b val="1"/>
      <color rgb="003A3A3A"/>
      <sz val="10"/>
    </font>
    <font>
      <name val="Calibri"/>
      <b val="1"/>
      <color rgb="009C6500"/>
      <sz val="10"/>
    </font>
    <font>
      <name val="Calibri"/>
      <b val="1"/>
      <color rgb="009C6500"/>
      <sz val="11"/>
    </font>
    <font>
      <name val="Calibri"/>
      <b val="1"/>
      <color rgb="000F1F3D"/>
      <sz val="11"/>
    </font>
    <font>
      <name val="Calibri"/>
      <b val="1"/>
      <color rgb="00C9A227"/>
      <sz val="14"/>
    </font>
    <font>
      <name val="Calibri"/>
      <b val="1"/>
      <color rgb="00FFFFFF"/>
      <sz val="9"/>
    </font>
    <font>
      <name val="Calibri"/>
      <color rgb="003A3A3A"/>
      <sz val="9"/>
    </font>
    <font>
      <name val="Calibri"/>
      <i val="1"/>
      <color rgb="003A3A3A"/>
      <sz val="9"/>
    </font>
    <font>
      <name val="Calibri"/>
      <i val="1"/>
      <color rgb="000F1F3D"/>
      <sz val="9"/>
    </font>
    <font>
      <name val="Calibri"/>
      <b val="1"/>
      <color rgb="000F1F3D"/>
      <sz val="9"/>
    </font>
    <font>
      <name val="Calibri"/>
      <i val="1"/>
      <color rgb="009C6500"/>
      <sz val="9"/>
    </font>
    <font>
      <name val="Calibri"/>
      <b val="1"/>
      <color rgb="00C9A227"/>
      <sz val="11"/>
    </font>
  </fonts>
  <fills count="10">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F6F8FB"/>
      </patternFill>
    </fill>
    <fill>
      <patternFill patternType="solid">
        <fgColor rgb="00FFEB9C"/>
      </patternFill>
    </fill>
    <fill>
      <patternFill patternType="solid">
        <fgColor rgb="002A2A2A"/>
      </patternFill>
    </fill>
    <fill>
      <patternFill patternType="solid">
        <fgColor rgb="00FFFFFF"/>
      </patternFill>
    </fill>
    <fill>
      <patternFill patternType="solid">
        <fgColor rgb="00EEF2F8"/>
      </patternFill>
    </fill>
  </fills>
  <borders count="2">
    <border>
      <left/>
      <right/>
      <top/>
      <bottom/>
      <diagonal/>
    </border>
    <border>
      <left style="thin">
        <color rgb="00D9DEE7"/>
      </left>
      <right style="thin">
        <color rgb="00D9DEE7"/>
      </right>
      <top style="thin">
        <color rgb="00D9DEE7"/>
      </top>
      <bottom style="thin">
        <color rgb="00D9DEE7"/>
      </bottom>
    </border>
  </borders>
  <cellStyleXfs count="1">
    <xf numFmtId="0" fontId="0" fillId="0" borderId="0"/>
  </cellStyleXfs>
  <cellXfs count="44">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3" fillId="2" borderId="0" applyAlignment="1" pivotButton="0" quotePrefix="0" xfId="0">
      <alignment horizontal="left" vertical="center"/>
    </xf>
    <xf numFmtId="0" fontId="4" fillId="5" borderId="1" applyAlignment="1" pivotButton="0" quotePrefix="0" xfId="0">
      <alignment horizontal="left" vertical="center" wrapText="1"/>
    </xf>
    <xf numFmtId="0" fontId="5" fillId="5" borderId="1" applyAlignment="1" pivotButton="0" quotePrefix="0" xfId="0">
      <alignment horizontal="left" vertical="center" wrapText="1"/>
    </xf>
    <xf numFmtId="0" fontId="6" fillId="5" borderId="1" applyAlignment="1" pivotButton="0" quotePrefix="0" xfId="0">
      <alignment horizontal="left" vertical="center" wrapText="1"/>
    </xf>
    <xf numFmtId="0" fontId="7" fillId="6" borderId="0" applyAlignment="1" pivotButton="0" quotePrefix="0" xfId="0">
      <alignment horizontal="left" vertical="center" wrapText="1"/>
    </xf>
    <xf numFmtId="0" fontId="8" fillId="5" borderId="1" pivotButton="0" quotePrefix="0" xfId="0"/>
    <xf numFmtId="0" fontId="9" fillId="6" borderId="1" applyAlignment="1" pivotButton="0" quotePrefix="0" xfId="0">
      <alignment horizontal="center" vertical="center"/>
    </xf>
    <xf numFmtId="0" fontId="5" fillId="5" borderId="1" pivotButton="0" quotePrefix="0" xfId="0"/>
    <xf numFmtId="3" fontId="10" fillId="6" borderId="1" applyAlignment="1" pivotButton="0" quotePrefix="0" xfId="0">
      <alignment horizontal="center" vertical="center"/>
    </xf>
    <xf numFmtId="164" fontId="11" fillId="5" borderId="1" applyAlignment="1" pivotButton="0" quotePrefix="0" xfId="0">
      <alignment horizontal="center" vertical="center"/>
    </xf>
    <xf numFmtId="0" fontId="3" fillId="2" borderId="1" pivotButton="0" quotePrefix="0" xfId="0"/>
    <xf numFmtId="164" fontId="12" fillId="2" borderId="1" applyAlignment="1" pivotButton="0" quotePrefix="0" xfId="0">
      <alignment horizontal="center" vertical="center"/>
    </xf>
    <xf numFmtId="0" fontId="11" fillId="5" borderId="1" applyAlignment="1" pivotButton="0" quotePrefix="0" xfId="0">
      <alignment horizontal="center" vertical="center"/>
    </xf>
    <xf numFmtId="0" fontId="13" fillId="7" borderId="1" applyAlignment="1" pivotButton="0" quotePrefix="0" xfId="0">
      <alignment horizontal="center" vertical="center" wrapText="1"/>
    </xf>
    <xf numFmtId="0" fontId="14" fillId="8" borderId="1" pivotButton="0" quotePrefix="0" xfId="0"/>
    <xf numFmtId="164" fontId="14" fillId="8" borderId="1" applyAlignment="1" pivotButton="0" quotePrefix="0" xfId="0">
      <alignment horizontal="center" vertical="center"/>
    </xf>
    <xf numFmtId="0" fontId="14" fillId="9" borderId="1" pivotButton="0" quotePrefix="0" xfId="0"/>
    <xf numFmtId="164" fontId="14" fillId="9" borderId="1" applyAlignment="1" pivotButton="0" quotePrefix="0" xfId="0">
      <alignment horizontal="center" vertical="center"/>
    </xf>
    <xf numFmtId="0" fontId="15" fillId="8" borderId="1" pivotButton="0" quotePrefix="0" xfId="0"/>
    <xf numFmtId="0" fontId="16" fillId="9" borderId="0" applyAlignment="1" pivotButton="0" quotePrefix="0" xfId="0">
      <alignment horizontal="left" vertical="center" wrapText="1"/>
    </xf>
    <xf numFmtId="0" fontId="5" fillId="8" borderId="1" pivotButton="0" quotePrefix="0" xfId="0"/>
    <xf numFmtId="165" fontId="5" fillId="8" borderId="1" applyAlignment="1" pivotButton="0" quotePrefix="0" xfId="0">
      <alignment horizontal="center" vertical="center"/>
    </xf>
    <xf numFmtId="0" fontId="5" fillId="8" borderId="1" applyAlignment="1" pivotButton="0" quotePrefix="0" xfId="0">
      <alignment horizontal="right" vertical="center"/>
    </xf>
    <xf numFmtId="0" fontId="5" fillId="9" borderId="1" pivotButton="0" quotePrefix="0" xfId="0"/>
    <xf numFmtId="165" fontId="5" fillId="9" borderId="1" applyAlignment="1" pivotButton="0" quotePrefix="0" xfId="0">
      <alignment horizontal="center" vertical="center"/>
    </xf>
    <xf numFmtId="0" fontId="5" fillId="9" borderId="1" applyAlignment="1" pivotButton="0" quotePrefix="0" xfId="0">
      <alignment horizontal="right" vertical="center"/>
    </xf>
    <xf numFmtId="0" fontId="13" fillId="7" borderId="1" applyAlignment="1" pivotButton="0" quotePrefix="0" xfId="0">
      <alignment horizontal="center" vertical="center"/>
    </xf>
    <xf numFmtId="0" fontId="17" fillId="8" borderId="1" applyAlignment="1" pivotButton="0" quotePrefix="0" xfId="0">
      <alignment horizontal="left" vertical="center" wrapText="1"/>
    </xf>
    <xf numFmtId="0" fontId="14" fillId="8" borderId="1" applyAlignment="1" pivotButton="0" quotePrefix="0" xfId="0">
      <alignment horizontal="left" vertical="center" wrapText="1"/>
    </xf>
    <xf numFmtId="0" fontId="17" fillId="9" borderId="1" applyAlignment="1" pivotButton="0" quotePrefix="0" xfId="0">
      <alignment horizontal="left" vertical="center" wrapText="1"/>
    </xf>
    <xf numFmtId="0" fontId="14" fillId="9" borderId="1" applyAlignment="1" pivotButton="0" quotePrefix="0" xfId="0">
      <alignment horizontal="left" vertical="center" wrapText="1"/>
    </xf>
    <xf numFmtId="164" fontId="5" fillId="9" borderId="1" applyAlignment="1" pivotButton="0" quotePrefix="0" xfId="0">
      <alignment horizontal="center" vertical="center"/>
    </xf>
    <xf numFmtId="0" fontId="4" fillId="9" borderId="1" applyAlignment="1" pivotButton="0" quotePrefix="0" xfId="0">
      <alignment horizontal="center" vertical="center"/>
    </xf>
    <xf numFmtId="164" fontId="5" fillId="8" borderId="1" applyAlignment="1" pivotButton="0" quotePrefix="0" xfId="0">
      <alignment horizontal="center" vertical="center"/>
    </xf>
    <xf numFmtId="0" fontId="4" fillId="8" borderId="1" applyAlignment="1" pivotButton="0" quotePrefix="0" xfId="0">
      <alignment horizontal="center" vertical="center"/>
    </xf>
    <xf numFmtId="0" fontId="4" fillId="0" borderId="0" pivotButton="0" quotePrefix="0" xfId="0"/>
    <xf numFmtId="0" fontId="5" fillId="5" borderId="1" applyAlignment="1" pivotButton="0" quotePrefix="0" xfId="0">
      <alignment horizontal="left" vertical="center"/>
    </xf>
    <xf numFmtId="0" fontId="18" fillId="6" borderId="1" applyAlignment="1" pivotButton="0" quotePrefix="0" xfId="0">
      <alignment horizontal="left" vertical="center"/>
    </xf>
    <xf numFmtId="0" fontId="19" fillId="0" borderId="0" applyAlignment="1" pivotButton="0" quotePrefix="0" xfId="0">
      <alignment horizontal="left" vertical="center"/>
    </xf>
  </cellXfs>
  <cellStyles count="1">
    <cellStyle name="Normal" xfId="0" builtinId="0" hidden="0"/>
  </cellStyles>
  <dxfs count="3">
    <dxf>
      <font>
        <b val="1"/>
        <color rgb="001E7D4F"/>
      </font>
      <fill>
        <patternFill patternType="solid">
          <fgColor rgb="00C6EFCE"/>
        </patternFill>
      </fill>
    </dxf>
    <dxf>
      <font>
        <b val="1"/>
        <color rgb="009C0006"/>
      </font>
      <fill>
        <patternFill patternType="solid">
          <fgColor rgb="00FFC7CE"/>
        </patternFill>
      </fill>
    </dxf>
    <dxf>
      <font>
        <b val="1"/>
        <color rgb="009C65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hyperlink" Target="https://templatetitanhq.etsy.com" TargetMode="External" Id="rId1"/></Relationships>
</file>

<file path=xl/worksheets/sheet1.xml><?xml version="1.0" encoding="utf-8"?>
<worksheet xmlns="http://schemas.openxmlformats.org/spreadsheetml/2006/main">
  <sheetPr>
    <outlinePr summaryBelow="1" summaryRight="1"/>
    <pageSetUpPr/>
  </sheetPr>
  <dimension ref="A1:D18"/>
  <sheetViews>
    <sheetView showGridLines="0" workbookViewId="0">
      <pane ySplit="5" topLeftCell="A6" activePane="bottomLeft" state="frozen"/>
      <selection pane="bottomLeft" activeCell="A1" sqref="A1"/>
    </sheetView>
  </sheetViews>
  <sheetFormatPr baseColWidth="8" defaultRowHeight="15"/>
  <cols>
    <col width="3" customWidth="1" min="1" max="1"/>
    <col width="30" customWidth="1" min="2" max="2"/>
    <col width="62" customWidth="1" min="3" max="3"/>
    <col width="3" customWidth="1" min="4" max="4"/>
  </cols>
  <sheetData>
    <row r="1" ht="8" customHeight="1">
      <c r="A1" s="1" t="n"/>
    </row>
    <row r="2" ht="40" customHeight="1">
      <c r="A2" s="2" t="inlineStr">
        <is>
          <t>CY2027 RATE &amp; ROLLBACK REFRESH KIT</t>
        </is>
      </c>
    </row>
    <row r="3" ht="20" customHeight="1">
      <c r="A3" s="3" t="inlineStr">
        <is>
          <t>CMS raised 2027 commissions AND killed the 48-hour SOA wait — know your number, work the new rules</t>
        </is>
      </c>
    </row>
    <row r="4" ht="6" customHeight="1">
      <c r="A4" s="4" t="n"/>
    </row>
    <row r="6" ht="24" customHeight="1">
      <c r="B6" s="5" t="inlineStr">
        <is>
          <t>WHAT'S INSIDE</t>
        </is>
      </c>
    </row>
    <row r="7" ht="50" customHeight="1">
      <c r="B7" s="6" t="inlineStr">
        <is>
          <t>💰 2027 Pay Raise Calculator</t>
        </is>
      </c>
      <c r="C7" s="7" t="inlineStr">
        <is>
          <t>Pick your state class, enter your projected AEP book — see your maximum 2027 commission income under the new CMS caps, side-by-side with the same book at 2026 rates.</t>
        </is>
      </c>
    </row>
    <row r="8" ht="50" customHeight="1">
      <c r="B8" s="6" t="inlineStr">
        <is>
          <t>🗓 Pre-AEP Outreach Log</t>
        </is>
      </c>
      <c r="C8" s="7" t="inlineStr">
        <is>
          <t>Your client/prospect outreach pipeline with a built-in SOA compliance check that knows the rules FLIP on Oct 1, 2026 — it flags a &lt;48-hour SOA gap before then and stops flagging it after.</t>
        </is>
      </c>
    </row>
    <row r="9" ht="50" customHeight="1">
      <c r="B9" s="6" t="inlineStr">
        <is>
          <t>📋 Oct 1 Rollback Timeline</t>
        </is>
      </c>
      <c r="C9" s="7" t="inlineStr">
        <is>
          <t>Exactly which marketing rules change on Oct 1, 2026 (48-hr SOA wait, event gap, TPMO disclaimer, superlatives, call-recording retention) — what applies now vs. then, cited.</t>
        </is>
      </c>
    </row>
    <row r="10" ht="50" customHeight="1">
      <c r="B10" s="6" t="inlineStr">
        <is>
          <t>📐 CMS 2027 Rate Reference</t>
        </is>
      </c>
      <c r="C10" s="7" t="inlineStr">
        <is>
          <t>The full CMS-published CY2027 maximum commission table — every FMV state class, initial + renewal, vs 2026 — plus referral fees.</t>
        </is>
      </c>
    </row>
    <row r="12" ht="24" customHeight="1">
      <c r="B12" s="5" t="inlineStr">
        <is>
          <t>SET IT UP</t>
        </is>
      </c>
    </row>
    <row r="13" ht="46" customHeight="1">
      <c r="B13" s="8" t="inlineStr">
        <is>
          <t>1. Open it</t>
        </is>
      </c>
      <c r="C13" s="7" t="inlineStr">
        <is>
          <t>Excel, Google Sheets, or Apple Numbers. Sheets: File ▸ Import ▸ Upload ▸ Replace.</t>
        </is>
      </c>
    </row>
    <row r="14" ht="46" customHeight="1">
      <c r="B14" s="8" t="inlineStr">
        <is>
          <t>2. Run your raise</t>
        </is>
      </c>
      <c r="C14" s="7" t="inlineStr">
        <is>
          <t>On the Calculator tab: pick your region, type six counts (new/renewal MA + PDP, referrals). Your 2027-vs-2026 delta appears instantly — that's your planning number for AEP.</t>
        </is>
      </c>
    </row>
    <row r="15" ht="46" customHeight="1">
      <c r="B15" s="8" t="inlineStr">
        <is>
          <t>3. Load your outreach list</t>
        </is>
      </c>
      <c r="C15" s="7" t="inlineStr">
        <is>
          <t>Put every client and prospect you'll touch before AEP into the Outreach Log. The SOA Check column watches the 48-hour rule for you until it dies on Oct 1.</t>
        </is>
      </c>
    </row>
    <row r="16" ht="46" customHeight="1">
      <c r="B16" s="8" t="inlineStr">
        <is>
          <t>4. Recheck the timeline weekly</t>
        </is>
      </c>
      <c r="C16" s="7" t="inlineStr">
        <is>
          <t>Pre-AEP moves fast: certs, ANOCs land in Sept, marketing opens Oct 1, AEP Oct 15. The Timeline tab is the one-page version.</t>
        </is>
      </c>
    </row>
    <row r="18" ht="46" customHeight="1">
      <c r="B18" s="9" t="inlineStr">
        <is>
          <t>Educational/organizational tool only — not affiliated with CMS, SSA, or any carrier, and not legal or compliance advice. Every dollar figure in this kit is a CMS-PUBLISHED MAXIMUM (Fair Market Value cap) — the legal ceiling a carrier may pay, NOT what any carrier promises to pay you. Actual rates vary by carrier/plan/contract. Rule summaries reflect the CY2027 final rule as published (April 2026) and can change — verify with your FMO/carrier compliance before acting.</t>
        </is>
      </c>
    </row>
  </sheetData>
  <mergeCells count="7">
    <mergeCell ref="A1:D1"/>
    <mergeCell ref="B6:C6"/>
    <mergeCell ref="A4:D4"/>
    <mergeCell ref="A3:D3"/>
    <mergeCell ref="A2:D2"/>
    <mergeCell ref="B18:C18"/>
    <mergeCell ref="B12:C1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41"/>
  <sheetViews>
    <sheetView showGridLines="0" workbookViewId="0">
      <pane ySplit="5" topLeftCell="A6" activePane="bottomLeft" state="frozen"/>
      <selection pane="bottomLeft" activeCell="A1" sqref="A1"/>
    </sheetView>
  </sheetViews>
  <sheetFormatPr baseColWidth="8" defaultRowHeight="15"/>
  <cols>
    <col width="3" customWidth="1" min="1" max="1"/>
    <col width="40" customWidth="1" min="2" max="2"/>
    <col width="15" customWidth="1" min="3" max="3"/>
    <col width="15" customWidth="1" min="4" max="4"/>
    <col width="15" customWidth="1" min="5" max="5"/>
    <col width="15" customWidth="1" min="6" max="6"/>
    <col width="3" customWidth="1" min="7" max="7"/>
  </cols>
  <sheetData>
    <row r="1" ht="8" customHeight="1">
      <c r="A1" s="1" t="n"/>
    </row>
    <row r="2" ht="40" customHeight="1">
      <c r="A2" s="2" t="inlineStr">
        <is>
          <t>2027 PAY RAISE CALCULATOR</t>
        </is>
      </c>
    </row>
    <row r="3" ht="20" customHeight="1">
      <c r="A3" s="3" t="inlineStr">
        <is>
          <t>Your projected AEP book × the new CY2027 CMS maximums — vs the same book at 2026 rates</t>
        </is>
      </c>
    </row>
    <row r="4" ht="6" customHeight="1">
      <c r="A4" s="4" t="n"/>
    </row>
    <row r="6" ht="44" customHeight="1">
      <c r="B6" s="9" t="inlineStr">
        <is>
          <t>ⓘ  Every rate below is a CMS-published MAXIMUM (FMV cap) — the ceiling a carrier may legally pay, not a promise of what yours will. Use it to size the 2027 opportunity; confirm actual rates with each carrier/FMO. Initial = new enrollment; renewal = existing member.</t>
        </is>
      </c>
    </row>
    <row r="8" ht="24" customHeight="1">
      <c r="B8" s="5" t="inlineStr">
        <is>
          <t>STEP 1 — YOUR FMV REGION</t>
        </is>
      </c>
    </row>
    <row r="9" ht="24" customHeight="1">
      <c r="B9" s="10" t="inlineStr">
        <is>
          <t>My state / region  (pick from the dropdown)</t>
        </is>
      </c>
      <c r="C9" s="11" t="inlineStr">
        <is>
          <t>National (all other states)</t>
        </is>
      </c>
    </row>
    <row r="11" ht="24" customHeight="1">
      <c r="B11" s="5" t="inlineStr">
        <is>
          <t>STEP 2 — YOUR PROJECTED AEP BOOK  (type counts in the amber cells)</t>
        </is>
      </c>
    </row>
    <row r="12" ht="20" customHeight="1">
      <c r="B12" s="12" t="inlineStr">
        <is>
          <t>New MA / MAPD enrollments you expect</t>
        </is>
      </c>
      <c r="C12" s="13" t="n"/>
    </row>
    <row r="13" ht="20" customHeight="1">
      <c r="B13" s="12" t="inlineStr">
        <is>
          <t>MA / MAPD renewals staying in your book</t>
        </is>
      </c>
      <c r="C13" s="13" t="n"/>
    </row>
    <row r="14" ht="20" customHeight="1">
      <c r="B14" s="12" t="inlineStr">
        <is>
          <t>New PDP enrollments you expect</t>
        </is>
      </c>
      <c r="C14" s="13" t="n"/>
    </row>
    <row r="15" ht="20" customHeight="1">
      <c r="B15" s="12" t="inlineStr">
        <is>
          <t>PDP renewals staying in your book</t>
        </is>
      </c>
      <c r="C15" s="13" t="n"/>
    </row>
    <row r="16" ht="20" customHeight="1">
      <c r="B16" s="12" t="inlineStr">
        <is>
          <t>Referrals you'll hand off — MA plans</t>
        </is>
      </c>
      <c r="C16" s="13" t="n"/>
    </row>
    <row r="17" ht="20" customHeight="1">
      <c r="B17" s="12" t="inlineStr">
        <is>
          <t>Referrals you'll hand off — PDP plans</t>
        </is>
      </c>
      <c r="C17" s="13" t="n"/>
    </row>
    <row r="19" ht="24" customHeight="1">
      <c r="B19" s="5" t="inlineStr">
        <is>
          <t>STEP 3 — YOUR 2027 MAXIMUM  (CMS caps)</t>
        </is>
      </c>
    </row>
    <row r="20" ht="20" customHeight="1">
      <c r="B20" s="12" t="inlineStr">
        <is>
          <t>MA / MAPD — new enrollments</t>
        </is>
      </c>
      <c r="C20" s="14">
        <f>$C$12*VLOOKUP($C$9,$B$34:$F$37,2,FALSE)</f>
        <v/>
      </c>
    </row>
    <row r="21" ht="20" customHeight="1">
      <c r="B21" s="12" t="inlineStr">
        <is>
          <t>MA / MAPD — renewals</t>
        </is>
      </c>
      <c r="C21" s="14">
        <f>$C$13*VLOOKUP($C$9,$B$34:$F$37,3,FALSE)</f>
        <v/>
      </c>
    </row>
    <row r="22" ht="20" customHeight="1">
      <c r="B22" s="12" t="inlineStr">
        <is>
          <t>PDP — new enrollments</t>
        </is>
      </c>
      <c r="C22" s="14">
        <f>$C$14*$C$38</f>
        <v/>
      </c>
    </row>
    <row r="23" ht="20" customHeight="1">
      <c r="B23" s="12" t="inlineStr">
        <is>
          <t>PDP — renewals</t>
        </is>
      </c>
      <c r="C23" s="14">
        <f>$C$15*$D$38</f>
        <v/>
      </c>
    </row>
    <row r="24" ht="20" customHeight="1">
      <c r="B24" s="12" t="inlineStr">
        <is>
          <t>Referral fees</t>
        </is>
      </c>
      <c r="C24" s="14">
        <f>$C$16*$C$39+$C$17*$D$39</f>
        <v/>
      </c>
    </row>
    <row r="25" ht="26" customHeight="1">
      <c r="B25" s="15" t="inlineStr">
        <is>
          <t>TOTAL 2027 MAXIMUM</t>
        </is>
      </c>
      <c r="C25" s="16">
        <f>$C$20+$C$21+$C$22+$C$23+$C$24</f>
        <v/>
      </c>
    </row>
    <row r="27" ht="24" customHeight="1">
      <c r="B27" s="5" t="inlineStr">
        <is>
          <t>STEP 4 — SAME BOOK AT 2026 CAPS  (your raise)</t>
        </is>
      </c>
    </row>
    <row r="28" ht="20" customHeight="1">
      <c r="B28" s="12" t="inlineStr">
        <is>
          <t>Same book at 2026 maximums</t>
        </is>
      </c>
      <c r="C28" s="14">
        <f>$C$12*VLOOKUP($C$9,$B$34:$F$37,4,FALSE)+$C$13*VLOOKUP($C$9,$B$34:$F$37,5,FALSE)+$C$14*$E$38+$C$15*$F$38+$C$16*$C$39+$C$17*$D$39</f>
        <v/>
      </c>
    </row>
    <row r="29" ht="26" customHeight="1">
      <c r="B29" s="15" t="inlineStr">
        <is>
          <t>YOUR 2027 RAISE ($)</t>
        </is>
      </c>
      <c r="C29" s="16">
        <f>$C$25-$C$28</f>
        <v/>
      </c>
    </row>
    <row r="30" ht="20" customHeight="1">
      <c r="B30" s="12" t="inlineStr">
        <is>
          <t>Your raise (%)</t>
        </is>
      </c>
      <c r="C30" s="17">
        <f>IF($C$28=0,"—",TEXT(($C$25-$C$28)/$C$28,"+0.0%;-0.0%;0.0%"))</f>
        <v/>
      </c>
    </row>
    <row r="32" ht="24" customHeight="1">
      <c r="B32" s="5" t="inlineStr">
        <is>
          <t>THE TABLE THIS CALCULATOR READS — CMS-PUBLISHED CY2027 MAXIMUMS (verified)</t>
        </is>
      </c>
    </row>
    <row r="33" ht="24" customHeight="1">
      <c r="B33" s="18" t="inlineStr">
        <is>
          <t>Region</t>
        </is>
      </c>
      <c r="C33" s="18" t="inlineStr">
        <is>
          <t>2027 Initial</t>
        </is>
      </c>
      <c r="D33" s="18" t="inlineStr">
        <is>
          <t>2027 Renewal</t>
        </is>
      </c>
      <c r="E33" s="18" t="inlineStr">
        <is>
          <t>2026 Initial</t>
        </is>
      </c>
      <c r="F33" s="18" t="inlineStr">
        <is>
          <t>2026 Renewal</t>
        </is>
      </c>
    </row>
    <row r="34" ht="18" customHeight="1">
      <c r="B34" s="19" t="inlineStr">
        <is>
          <t>National (all other states)</t>
        </is>
      </c>
      <c r="C34" s="20" t="n">
        <v>725</v>
      </c>
      <c r="D34" s="20" t="n">
        <v>363</v>
      </c>
      <c r="E34" s="20" t="n">
        <v>694</v>
      </c>
      <c r="F34" s="20" t="n">
        <v>347</v>
      </c>
    </row>
    <row r="35" ht="18" customHeight="1">
      <c r="B35" s="21" t="inlineStr">
        <is>
          <t>Connecticut / Pennsylvania / DC</t>
        </is>
      </c>
      <c r="C35" s="22" t="n">
        <v>816</v>
      </c>
      <c r="D35" s="22" t="n">
        <v>408</v>
      </c>
      <c r="E35" s="22" t="n">
        <v>781</v>
      </c>
      <c r="F35" s="22" t="n">
        <v>391</v>
      </c>
    </row>
    <row r="36" ht="18" customHeight="1">
      <c r="B36" s="19" t="inlineStr">
        <is>
          <t>California / New Jersey</t>
        </is>
      </c>
      <c r="C36" s="20" t="n">
        <v>902</v>
      </c>
      <c r="D36" s="20" t="n">
        <v>451</v>
      </c>
      <c r="E36" s="20" t="n">
        <v>864</v>
      </c>
      <c r="F36" s="20" t="n">
        <v>432</v>
      </c>
    </row>
    <row r="37" ht="18" customHeight="1">
      <c r="B37" s="21" t="inlineStr">
        <is>
          <t>Puerto Rico / U.S. Virgin Islands</t>
        </is>
      </c>
      <c r="C37" s="22" t="n">
        <v>495</v>
      </c>
      <c r="D37" s="22" t="n">
        <v>248</v>
      </c>
      <c r="E37" s="22" t="n">
        <v>474</v>
      </c>
      <c r="F37" s="22" t="n">
        <v>237</v>
      </c>
    </row>
    <row r="38" ht="18" customHeight="1">
      <c r="B38" s="21" t="inlineStr">
        <is>
          <t>Part D (PDP) — nationwide</t>
        </is>
      </c>
      <c r="C38" s="22" t="n">
        <v>130</v>
      </c>
      <c r="D38" s="22" t="n">
        <v>65</v>
      </c>
      <c r="E38" s="22" t="n">
        <v>114</v>
      </c>
      <c r="F38" s="22" t="n">
        <v>57</v>
      </c>
    </row>
    <row r="39" ht="18" customHeight="1">
      <c r="B39" s="23" t="inlineStr">
        <is>
          <t>Referral fee — MA $100 · PDP $25 (unchanged)</t>
        </is>
      </c>
      <c r="C39" s="20" t="n">
        <v>100</v>
      </c>
      <c r="D39" s="20" t="n">
        <v>25</v>
      </c>
    </row>
    <row r="41" ht="46" customHeight="1">
      <c r="B41" s="24" t="inlineStr">
        <is>
          <t>Source: CMS CY2027 agent/broker compensation figures (CMS memo, June 1, 2026), cross-verified against Ritter Insurance Marketing trade coverage, July 2026. Initial applies to true new-to-plan-type enrollments; like-plan-type changes generally pay the renewal rate. Verify your contract's actual schedule with your FMO.</t>
        </is>
      </c>
    </row>
  </sheetData>
  <mergeCells count="21">
    <mergeCell ref="C23:F23"/>
    <mergeCell ref="A4:G4"/>
    <mergeCell ref="B27:F27"/>
    <mergeCell ref="C28:F28"/>
    <mergeCell ref="B11:F11"/>
    <mergeCell ref="C30:F30"/>
    <mergeCell ref="B8:F8"/>
    <mergeCell ref="C24:F24"/>
    <mergeCell ref="A1:G1"/>
    <mergeCell ref="C20:F20"/>
    <mergeCell ref="B19:F19"/>
    <mergeCell ref="C29:F29"/>
    <mergeCell ref="C25:F25"/>
    <mergeCell ref="C22:F22"/>
    <mergeCell ref="C9:F9"/>
    <mergeCell ref="B6:F6"/>
    <mergeCell ref="A3:G3"/>
    <mergeCell ref="C21:F21"/>
    <mergeCell ref="A2:G2"/>
    <mergeCell ref="B32:F32"/>
    <mergeCell ref="B41:F41"/>
  </mergeCells>
  <dataValidations count="1">
    <dataValidation sqref="C9" showDropDown="0" showInputMessage="0" showErrorMessage="0" allowBlank="0" type="list">
      <formula1>"National (all other states),Connecticut / Pennsylvania / DC,California / New Jersey,Puerto Rico / U.S. Virgin Islands"</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208"/>
  <sheetViews>
    <sheetView showGridLines="0" workbookViewId="0">
      <pane ySplit="8" topLeftCell="A9" activePane="bottomLeft" state="frozen"/>
      <selection pane="bottomLeft" activeCell="A1" sqref="A1"/>
    </sheetView>
  </sheetViews>
  <sheetFormatPr baseColWidth="8" defaultRowHeight="15"/>
  <cols>
    <col width="20" customWidth="1" min="1" max="1"/>
    <col width="18" customWidth="1" min="2" max="2"/>
    <col width="14" customWidth="1" min="3" max="3"/>
    <col width="12" customWidth="1" min="4" max="4"/>
    <col width="11" customWidth="1" min="5" max="5"/>
    <col width="17" customWidth="1" min="6" max="6"/>
    <col width="11" customWidth="1" min="7" max="7"/>
    <col width="13" customWidth="1" min="8" max="8"/>
    <col width="11" customWidth="1" min="9" max="9"/>
    <col width="13" customWidth="1" min="10" max="10"/>
    <col width="24" customWidth="1" min="11" max="11"/>
  </cols>
  <sheetData>
    <row r="1" ht="8" customHeight="1">
      <c r="A1" s="1" t="n"/>
    </row>
    <row r="2" ht="40" customHeight="1">
      <c r="A2" s="2" t="inlineStr">
        <is>
          <t>PRE-AEP OUTREACH LOG</t>
        </is>
      </c>
    </row>
    <row r="3" ht="20" customHeight="1">
      <c r="A3" s="3" t="inlineStr">
        <is>
          <t>Every client + prospect you'll touch before AEP — with a SOA check that knows the rules flip Oct 1</t>
        </is>
      </c>
    </row>
    <row r="4" ht="6" customHeight="1">
      <c r="A4" s="4" t="n"/>
    </row>
    <row r="6" ht="30" customHeight="1">
      <c r="A6" s="24" t="inlineStr">
        <is>
          <t>ⓘ  SOA Check logic: an appointment BEFORE Oct 1, 2026 needs the SOA ≥48 hours ahead (walk-in and inbound-call exceptions apply — pick 'Walk-in' or 'Inbound call' to mark exempt). From Oct 1, 2026 the 48-hour wait is eliminated: the SOA just has to be agreed &amp; recorded BEFORE the appointment begins (in writing for in-person). An SOA dated after the appointment is flagged in every era. Dates are day-level — same-day post-Oct-1 is fine as long as the SOA truly comes first.</t>
        </is>
      </c>
    </row>
    <row r="8" ht="28" customHeight="1">
      <c r="A8" s="18" t="inlineStr">
        <is>
          <t>Client / Prospect</t>
        </is>
      </c>
      <c r="B8" s="18" t="inlineStr">
        <is>
          <t>Phone / Email</t>
        </is>
      </c>
      <c r="C8" s="18" t="inlineStr">
        <is>
          <t>Type</t>
        </is>
      </c>
      <c r="D8" s="18" t="inlineStr">
        <is>
          <t>First Contact</t>
        </is>
      </c>
      <c r="E8" s="18" t="inlineStr">
        <is>
          <t>SOA Date</t>
        </is>
      </c>
      <c r="F8" s="18" t="inlineStr">
        <is>
          <t>SOA Method</t>
        </is>
      </c>
      <c r="G8" s="18" t="inlineStr">
        <is>
          <t>Appt Date</t>
        </is>
      </c>
      <c r="H8" s="18" t="inlineStr">
        <is>
          <t>SOA Check</t>
        </is>
      </c>
      <c r="I8" s="18" t="inlineStr">
        <is>
          <t>AEP Priority</t>
        </is>
      </c>
      <c r="J8" s="18" t="inlineStr">
        <is>
          <t>Status</t>
        </is>
      </c>
      <c r="K8" s="18" t="inlineStr">
        <is>
          <t>Notes</t>
        </is>
      </c>
    </row>
    <row r="9">
      <c r="A9" s="25" t="n"/>
      <c r="B9" s="25" t="n"/>
      <c r="C9" s="25" t="n"/>
      <c r="D9" s="26" t="n"/>
      <c r="E9" s="26" t="n"/>
      <c r="F9" s="25" t="n"/>
      <c r="G9" s="26" t="n"/>
      <c r="H9" s="27">
        <f>IF($G9="","",IF(OR($F9="Walk-in",$F9="Inbound call"),"✓ EXEMPT",IF($E9="","⚠ NO SOA",IF($E9&gt;$G9,"⚠ SOA LATE",IF(AND($G9&lt;DATE(2026,10,1),$G9-$E9&lt;2),"⚠ &lt;48 HR","✓ OK")))))</f>
        <v/>
      </c>
      <c r="I9" s="25" t="n"/>
      <c r="J9" s="25" t="n"/>
      <c r="K9" s="25" t="n"/>
    </row>
    <row r="10">
      <c r="A10" s="28" t="n"/>
      <c r="B10" s="28" t="n"/>
      <c r="C10" s="28" t="n"/>
      <c r="D10" s="29" t="n"/>
      <c r="E10" s="29" t="n"/>
      <c r="F10" s="28" t="n"/>
      <c r="G10" s="29" t="n"/>
      <c r="H10" s="30">
        <f>IF($G10="","",IF(OR($F10="Walk-in",$F10="Inbound call"),"✓ EXEMPT",IF($E10="","⚠ NO SOA",IF($E10&gt;$G10,"⚠ SOA LATE",IF(AND($G10&lt;DATE(2026,10,1),$G10-$E10&lt;2),"⚠ &lt;48 HR","✓ OK")))))</f>
        <v/>
      </c>
      <c r="I10" s="28" t="n"/>
      <c r="J10" s="28" t="n"/>
      <c r="K10" s="28" t="n"/>
    </row>
    <row r="11">
      <c r="A11" s="25" t="n"/>
      <c r="B11" s="25" t="n"/>
      <c r="C11" s="25" t="n"/>
      <c r="D11" s="26" t="n"/>
      <c r="E11" s="26" t="n"/>
      <c r="F11" s="25" t="n"/>
      <c r="G11" s="26" t="n"/>
      <c r="H11" s="27">
        <f>IF($G11="","",IF(OR($F11="Walk-in",$F11="Inbound call"),"✓ EXEMPT",IF($E11="","⚠ NO SOA",IF($E11&gt;$G11,"⚠ SOA LATE",IF(AND($G11&lt;DATE(2026,10,1),$G11-$E11&lt;2),"⚠ &lt;48 HR","✓ OK")))))</f>
        <v/>
      </c>
      <c r="I11" s="25" t="n"/>
      <c r="J11" s="25" t="n"/>
      <c r="K11" s="25" t="n"/>
    </row>
    <row r="12">
      <c r="A12" s="28" t="n"/>
      <c r="B12" s="28" t="n"/>
      <c r="C12" s="28" t="n"/>
      <c r="D12" s="29" t="n"/>
      <c r="E12" s="29" t="n"/>
      <c r="F12" s="28" t="n"/>
      <c r="G12" s="29" t="n"/>
      <c r="H12" s="30">
        <f>IF($G12="","",IF(OR($F12="Walk-in",$F12="Inbound call"),"✓ EXEMPT",IF($E12="","⚠ NO SOA",IF($E12&gt;$G12,"⚠ SOA LATE",IF(AND($G12&lt;DATE(2026,10,1),$G12-$E12&lt;2),"⚠ &lt;48 HR","✓ OK")))))</f>
        <v/>
      </c>
      <c r="I12" s="28" t="n"/>
      <c r="J12" s="28" t="n"/>
      <c r="K12" s="28" t="n"/>
    </row>
    <row r="13">
      <c r="A13" s="25" t="n"/>
      <c r="B13" s="25" t="n"/>
      <c r="C13" s="25" t="n"/>
      <c r="D13" s="26" t="n"/>
      <c r="E13" s="26" t="n"/>
      <c r="F13" s="25" t="n"/>
      <c r="G13" s="26" t="n"/>
      <c r="H13" s="27">
        <f>IF($G13="","",IF(OR($F13="Walk-in",$F13="Inbound call"),"✓ EXEMPT",IF($E13="","⚠ NO SOA",IF($E13&gt;$G13,"⚠ SOA LATE",IF(AND($G13&lt;DATE(2026,10,1),$G13-$E13&lt;2),"⚠ &lt;48 HR","✓ OK")))))</f>
        <v/>
      </c>
      <c r="I13" s="25" t="n"/>
      <c r="J13" s="25" t="n"/>
      <c r="K13" s="25" t="n"/>
    </row>
    <row r="14">
      <c r="A14" s="28" t="n"/>
      <c r="B14" s="28" t="n"/>
      <c r="C14" s="28" t="n"/>
      <c r="D14" s="29" t="n"/>
      <c r="E14" s="29" t="n"/>
      <c r="F14" s="28" t="n"/>
      <c r="G14" s="29" t="n"/>
      <c r="H14" s="30">
        <f>IF($G14="","",IF(OR($F14="Walk-in",$F14="Inbound call"),"✓ EXEMPT",IF($E14="","⚠ NO SOA",IF($E14&gt;$G14,"⚠ SOA LATE",IF(AND($G14&lt;DATE(2026,10,1),$G14-$E14&lt;2),"⚠ &lt;48 HR","✓ OK")))))</f>
        <v/>
      </c>
      <c r="I14" s="28" t="n"/>
      <c r="J14" s="28" t="n"/>
      <c r="K14" s="28" t="n"/>
    </row>
    <row r="15">
      <c r="A15" s="25" t="n"/>
      <c r="B15" s="25" t="n"/>
      <c r="C15" s="25" t="n"/>
      <c r="D15" s="26" t="n"/>
      <c r="E15" s="26" t="n"/>
      <c r="F15" s="25" t="n"/>
      <c r="G15" s="26" t="n"/>
      <c r="H15" s="27">
        <f>IF($G15="","",IF(OR($F15="Walk-in",$F15="Inbound call"),"✓ EXEMPT",IF($E15="","⚠ NO SOA",IF($E15&gt;$G15,"⚠ SOA LATE",IF(AND($G15&lt;DATE(2026,10,1),$G15-$E15&lt;2),"⚠ &lt;48 HR","✓ OK")))))</f>
        <v/>
      </c>
      <c r="I15" s="25" t="n"/>
      <c r="J15" s="25" t="n"/>
      <c r="K15" s="25" t="n"/>
    </row>
    <row r="16">
      <c r="A16" s="28" t="n"/>
      <c r="B16" s="28" t="n"/>
      <c r="C16" s="28" t="n"/>
      <c r="D16" s="29" t="n"/>
      <c r="E16" s="29" t="n"/>
      <c r="F16" s="28" t="n"/>
      <c r="G16" s="29" t="n"/>
      <c r="H16" s="30">
        <f>IF($G16="","",IF(OR($F16="Walk-in",$F16="Inbound call"),"✓ EXEMPT",IF($E16="","⚠ NO SOA",IF($E16&gt;$G16,"⚠ SOA LATE",IF(AND($G16&lt;DATE(2026,10,1),$G16-$E16&lt;2),"⚠ &lt;48 HR","✓ OK")))))</f>
        <v/>
      </c>
      <c r="I16" s="28" t="n"/>
      <c r="J16" s="28" t="n"/>
      <c r="K16" s="28" t="n"/>
    </row>
    <row r="17">
      <c r="A17" s="25" t="n"/>
      <c r="B17" s="25" t="n"/>
      <c r="C17" s="25" t="n"/>
      <c r="D17" s="26" t="n"/>
      <c r="E17" s="26" t="n"/>
      <c r="F17" s="25" t="n"/>
      <c r="G17" s="26" t="n"/>
      <c r="H17" s="27">
        <f>IF($G17="","",IF(OR($F17="Walk-in",$F17="Inbound call"),"✓ EXEMPT",IF($E17="","⚠ NO SOA",IF($E17&gt;$G17,"⚠ SOA LATE",IF(AND($G17&lt;DATE(2026,10,1),$G17-$E17&lt;2),"⚠ &lt;48 HR","✓ OK")))))</f>
        <v/>
      </c>
      <c r="I17" s="25" t="n"/>
      <c r="J17" s="25" t="n"/>
      <c r="K17" s="25" t="n"/>
    </row>
    <row r="18">
      <c r="A18" s="28" t="n"/>
      <c r="B18" s="28" t="n"/>
      <c r="C18" s="28" t="n"/>
      <c r="D18" s="29" t="n"/>
      <c r="E18" s="29" t="n"/>
      <c r="F18" s="28" t="n"/>
      <c r="G18" s="29" t="n"/>
      <c r="H18" s="30">
        <f>IF($G18="","",IF(OR($F18="Walk-in",$F18="Inbound call"),"✓ EXEMPT",IF($E18="","⚠ NO SOA",IF($E18&gt;$G18,"⚠ SOA LATE",IF(AND($G18&lt;DATE(2026,10,1),$G18-$E18&lt;2),"⚠ &lt;48 HR","✓ OK")))))</f>
        <v/>
      </c>
      <c r="I18" s="28" t="n"/>
      <c r="J18" s="28" t="n"/>
      <c r="K18" s="28" t="n"/>
    </row>
    <row r="19">
      <c r="A19" s="25" t="n"/>
      <c r="B19" s="25" t="n"/>
      <c r="C19" s="25" t="n"/>
      <c r="D19" s="26" t="n"/>
      <c r="E19" s="26" t="n"/>
      <c r="F19" s="25" t="n"/>
      <c r="G19" s="26" t="n"/>
      <c r="H19" s="27">
        <f>IF($G19="","",IF(OR($F19="Walk-in",$F19="Inbound call"),"✓ EXEMPT",IF($E19="","⚠ NO SOA",IF($E19&gt;$G19,"⚠ SOA LATE",IF(AND($G19&lt;DATE(2026,10,1),$G19-$E19&lt;2),"⚠ &lt;48 HR","✓ OK")))))</f>
        <v/>
      </c>
      <c r="I19" s="25" t="n"/>
      <c r="J19" s="25" t="n"/>
      <c r="K19" s="25" t="n"/>
    </row>
    <row r="20">
      <c r="A20" s="28" t="n"/>
      <c r="B20" s="28" t="n"/>
      <c r="C20" s="28" t="n"/>
      <c r="D20" s="29" t="n"/>
      <c r="E20" s="29" t="n"/>
      <c r="F20" s="28" t="n"/>
      <c r="G20" s="29" t="n"/>
      <c r="H20" s="30">
        <f>IF($G20="","",IF(OR($F20="Walk-in",$F20="Inbound call"),"✓ EXEMPT",IF($E20="","⚠ NO SOA",IF($E20&gt;$G20,"⚠ SOA LATE",IF(AND($G20&lt;DATE(2026,10,1),$G20-$E20&lt;2),"⚠ &lt;48 HR","✓ OK")))))</f>
        <v/>
      </c>
      <c r="I20" s="28" t="n"/>
      <c r="J20" s="28" t="n"/>
      <c r="K20" s="28" t="n"/>
    </row>
    <row r="21">
      <c r="A21" s="25" t="n"/>
      <c r="B21" s="25" t="n"/>
      <c r="C21" s="25" t="n"/>
      <c r="D21" s="26" t="n"/>
      <c r="E21" s="26" t="n"/>
      <c r="F21" s="25" t="n"/>
      <c r="G21" s="26" t="n"/>
      <c r="H21" s="27">
        <f>IF($G21="","",IF(OR($F21="Walk-in",$F21="Inbound call"),"✓ EXEMPT",IF($E21="","⚠ NO SOA",IF($E21&gt;$G21,"⚠ SOA LATE",IF(AND($G21&lt;DATE(2026,10,1),$G21-$E21&lt;2),"⚠ &lt;48 HR","✓ OK")))))</f>
        <v/>
      </c>
      <c r="I21" s="25" t="n"/>
      <c r="J21" s="25" t="n"/>
      <c r="K21" s="25" t="n"/>
    </row>
    <row r="22">
      <c r="A22" s="28" t="n"/>
      <c r="B22" s="28" t="n"/>
      <c r="C22" s="28" t="n"/>
      <c r="D22" s="29" t="n"/>
      <c r="E22" s="29" t="n"/>
      <c r="F22" s="28" t="n"/>
      <c r="G22" s="29" t="n"/>
      <c r="H22" s="30">
        <f>IF($G22="","",IF(OR($F22="Walk-in",$F22="Inbound call"),"✓ EXEMPT",IF($E22="","⚠ NO SOA",IF($E22&gt;$G22,"⚠ SOA LATE",IF(AND($G22&lt;DATE(2026,10,1),$G22-$E22&lt;2),"⚠ &lt;48 HR","✓ OK")))))</f>
        <v/>
      </c>
      <c r="I22" s="28" t="n"/>
      <c r="J22" s="28" t="n"/>
      <c r="K22" s="28" t="n"/>
    </row>
    <row r="23">
      <c r="A23" s="25" t="n"/>
      <c r="B23" s="25" t="n"/>
      <c r="C23" s="25" t="n"/>
      <c r="D23" s="26" t="n"/>
      <c r="E23" s="26" t="n"/>
      <c r="F23" s="25" t="n"/>
      <c r="G23" s="26" t="n"/>
      <c r="H23" s="27">
        <f>IF($G23="","",IF(OR($F23="Walk-in",$F23="Inbound call"),"✓ EXEMPT",IF($E23="","⚠ NO SOA",IF($E23&gt;$G23,"⚠ SOA LATE",IF(AND($G23&lt;DATE(2026,10,1),$G23-$E23&lt;2),"⚠ &lt;48 HR","✓ OK")))))</f>
        <v/>
      </c>
      <c r="I23" s="25" t="n"/>
      <c r="J23" s="25" t="n"/>
      <c r="K23" s="25" t="n"/>
    </row>
    <row r="24">
      <c r="A24" s="28" t="n"/>
      <c r="B24" s="28" t="n"/>
      <c r="C24" s="28" t="n"/>
      <c r="D24" s="29" t="n"/>
      <c r="E24" s="29" t="n"/>
      <c r="F24" s="28" t="n"/>
      <c r="G24" s="29" t="n"/>
      <c r="H24" s="30">
        <f>IF($G24="","",IF(OR($F24="Walk-in",$F24="Inbound call"),"✓ EXEMPT",IF($E24="","⚠ NO SOA",IF($E24&gt;$G24,"⚠ SOA LATE",IF(AND($G24&lt;DATE(2026,10,1),$G24-$E24&lt;2),"⚠ &lt;48 HR","✓ OK")))))</f>
        <v/>
      </c>
      <c r="I24" s="28" t="n"/>
      <c r="J24" s="28" t="n"/>
      <c r="K24" s="28" t="n"/>
    </row>
    <row r="25">
      <c r="A25" s="25" t="n"/>
      <c r="B25" s="25" t="n"/>
      <c r="C25" s="25" t="n"/>
      <c r="D25" s="26" t="n"/>
      <c r="E25" s="26" t="n"/>
      <c r="F25" s="25" t="n"/>
      <c r="G25" s="26" t="n"/>
      <c r="H25" s="27">
        <f>IF($G25="","",IF(OR($F25="Walk-in",$F25="Inbound call"),"✓ EXEMPT",IF($E25="","⚠ NO SOA",IF($E25&gt;$G25,"⚠ SOA LATE",IF(AND($G25&lt;DATE(2026,10,1),$G25-$E25&lt;2),"⚠ &lt;48 HR","✓ OK")))))</f>
        <v/>
      </c>
      <c r="I25" s="25" t="n"/>
      <c r="J25" s="25" t="n"/>
      <c r="K25" s="25" t="n"/>
    </row>
    <row r="26">
      <c r="A26" s="28" t="n"/>
      <c r="B26" s="28" t="n"/>
      <c r="C26" s="28" t="n"/>
      <c r="D26" s="29" t="n"/>
      <c r="E26" s="29" t="n"/>
      <c r="F26" s="28" t="n"/>
      <c r="G26" s="29" t="n"/>
      <c r="H26" s="30">
        <f>IF($G26="","",IF(OR($F26="Walk-in",$F26="Inbound call"),"✓ EXEMPT",IF($E26="","⚠ NO SOA",IF($E26&gt;$G26,"⚠ SOA LATE",IF(AND($G26&lt;DATE(2026,10,1),$G26-$E26&lt;2),"⚠ &lt;48 HR","✓ OK")))))</f>
        <v/>
      </c>
      <c r="I26" s="28" t="n"/>
      <c r="J26" s="28" t="n"/>
      <c r="K26" s="28" t="n"/>
    </row>
    <row r="27">
      <c r="A27" s="25" t="n"/>
      <c r="B27" s="25" t="n"/>
      <c r="C27" s="25" t="n"/>
      <c r="D27" s="26" t="n"/>
      <c r="E27" s="26" t="n"/>
      <c r="F27" s="25" t="n"/>
      <c r="G27" s="26" t="n"/>
      <c r="H27" s="27">
        <f>IF($G27="","",IF(OR($F27="Walk-in",$F27="Inbound call"),"✓ EXEMPT",IF($E27="","⚠ NO SOA",IF($E27&gt;$G27,"⚠ SOA LATE",IF(AND($G27&lt;DATE(2026,10,1),$G27-$E27&lt;2),"⚠ &lt;48 HR","✓ OK")))))</f>
        <v/>
      </c>
      <c r="I27" s="25" t="n"/>
      <c r="J27" s="25" t="n"/>
      <c r="K27" s="25" t="n"/>
    </row>
    <row r="28">
      <c r="A28" s="28" t="n"/>
      <c r="B28" s="28" t="n"/>
      <c r="C28" s="28" t="n"/>
      <c r="D28" s="29" t="n"/>
      <c r="E28" s="29" t="n"/>
      <c r="F28" s="28" t="n"/>
      <c r="G28" s="29" t="n"/>
      <c r="H28" s="30">
        <f>IF($G28="","",IF(OR($F28="Walk-in",$F28="Inbound call"),"✓ EXEMPT",IF($E28="","⚠ NO SOA",IF($E28&gt;$G28,"⚠ SOA LATE",IF(AND($G28&lt;DATE(2026,10,1),$G28-$E28&lt;2),"⚠ &lt;48 HR","✓ OK")))))</f>
        <v/>
      </c>
      <c r="I28" s="28" t="n"/>
      <c r="J28" s="28" t="n"/>
      <c r="K28" s="28" t="n"/>
    </row>
    <row r="29">
      <c r="A29" s="25" t="n"/>
      <c r="B29" s="25" t="n"/>
      <c r="C29" s="25" t="n"/>
      <c r="D29" s="26" t="n"/>
      <c r="E29" s="26" t="n"/>
      <c r="F29" s="25" t="n"/>
      <c r="G29" s="26" t="n"/>
      <c r="H29" s="27">
        <f>IF($G29="","",IF(OR($F29="Walk-in",$F29="Inbound call"),"✓ EXEMPT",IF($E29="","⚠ NO SOA",IF($E29&gt;$G29,"⚠ SOA LATE",IF(AND($G29&lt;DATE(2026,10,1),$G29-$E29&lt;2),"⚠ &lt;48 HR","✓ OK")))))</f>
        <v/>
      </c>
      <c r="I29" s="25" t="n"/>
      <c r="J29" s="25" t="n"/>
      <c r="K29" s="25" t="n"/>
    </row>
    <row r="30">
      <c r="A30" s="28" t="n"/>
      <c r="B30" s="28" t="n"/>
      <c r="C30" s="28" t="n"/>
      <c r="D30" s="29" t="n"/>
      <c r="E30" s="29" t="n"/>
      <c r="F30" s="28" t="n"/>
      <c r="G30" s="29" t="n"/>
      <c r="H30" s="30">
        <f>IF($G30="","",IF(OR($F30="Walk-in",$F30="Inbound call"),"✓ EXEMPT",IF($E30="","⚠ NO SOA",IF($E30&gt;$G30,"⚠ SOA LATE",IF(AND($G30&lt;DATE(2026,10,1),$G30-$E30&lt;2),"⚠ &lt;48 HR","✓ OK")))))</f>
        <v/>
      </c>
      <c r="I30" s="28" t="n"/>
      <c r="J30" s="28" t="n"/>
      <c r="K30" s="28" t="n"/>
    </row>
    <row r="31">
      <c r="A31" s="25" t="n"/>
      <c r="B31" s="25" t="n"/>
      <c r="C31" s="25" t="n"/>
      <c r="D31" s="26" t="n"/>
      <c r="E31" s="26" t="n"/>
      <c r="F31" s="25" t="n"/>
      <c r="G31" s="26" t="n"/>
      <c r="H31" s="27">
        <f>IF($G31="","",IF(OR($F31="Walk-in",$F31="Inbound call"),"✓ EXEMPT",IF($E31="","⚠ NO SOA",IF($E31&gt;$G31,"⚠ SOA LATE",IF(AND($G31&lt;DATE(2026,10,1),$G31-$E31&lt;2),"⚠ &lt;48 HR","✓ OK")))))</f>
        <v/>
      </c>
      <c r="I31" s="25" t="n"/>
      <c r="J31" s="25" t="n"/>
      <c r="K31" s="25" t="n"/>
    </row>
    <row r="32">
      <c r="A32" s="28" t="n"/>
      <c r="B32" s="28" t="n"/>
      <c r="C32" s="28" t="n"/>
      <c r="D32" s="29" t="n"/>
      <c r="E32" s="29" t="n"/>
      <c r="F32" s="28" t="n"/>
      <c r="G32" s="29" t="n"/>
      <c r="H32" s="30">
        <f>IF($G32="","",IF(OR($F32="Walk-in",$F32="Inbound call"),"✓ EXEMPT",IF($E32="","⚠ NO SOA",IF($E32&gt;$G32,"⚠ SOA LATE",IF(AND($G32&lt;DATE(2026,10,1),$G32-$E32&lt;2),"⚠ &lt;48 HR","✓ OK")))))</f>
        <v/>
      </c>
      <c r="I32" s="28" t="n"/>
      <c r="J32" s="28" t="n"/>
      <c r="K32" s="28" t="n"/>
    </row>
    <row r="33">
      <c r="A33" s="25" t="n"/>
      <c r="B33" s="25" t="n"/>
      <c r="C33" s="25" t="n"/>
      <c r="D33" s="26" t="n"/>
      <c r="E33" s="26" t="n"/>
      <c r="F33" s="25" t="n"/>
      <c r="G33" s="26" t="n"/>
      <c r="H33" s="27">
        <f>IF($G33="","",IF(OR($F33="Walk-in",$F33="Inbound call"),"✓ EXEMPT",IF($E33="","⚠ NO SOA",IF($E33&gt;$G33,"⚠ SOA LATE",IF(AND($G33&lt;DATE(2026,10,1),$G33-$E33&lt;2),"⚠ &lt;48 HR","✓ OK")))))</f>
        <v/>
      </c>
      <c r="I33" s="25" t="n"/>
      <c r="J33" s="25" t="n"/>
      <c r="K33" s="25" t="n"/>
    </row>
    <row r="34">
      <c r="A34" s="28" t="n"/>
      <c r="B34" s="28" t="n"/>
      <c r="C34" s="28" t="n"/>
      <c r="D34" s="29" t="n"/>
      <c r="E34" s="29" t="n"/>
      <c r="F34" s="28" t="n"/>
      <c r="G34" s="29" t="n"/>
      <c r="H34" s="30">
        <f>IF($G34="","",IF(OR($F34="Walk-in",$F34="Inbound call"),"✓ EXEMPT",IF($E34="","⚠ NO SOA",IF($E34&gt;$G34,"⚠ SOA LATE",IF(AND($G34&lt;DATE(2026,10,1),$G34-$E34&lt;2),"⚠ &lt;48 HR","✓ OK")))))</f>
        <v/>
      </c>
      <c r="I34" s="28" t="n"/>
      <c r="J34" s="28" t="n"/>
      <c r="K34" s="28" t="n"/>
    </row>
    <row r="35">
      <c r="A35" s="25" t="n"/>
      <c r="B35" s="25" t="n"/>
      <c r="C35" s="25" t="n"/>
      <c r="D35" s="26" t="n"/>
      <c r="E35" s="26" t="n"/>
      <c r="F35" s="25" t="n"/>
      <c r="G35" s="26" t="n"/>
      <c r="H35" s="27">
        <f>IF($G35="","",IF(OR($F35="Walk-in",$F35="Inbound call"),"✓ EXEMPT",IF($E35="","⚠ NO SOA",IF($E35&gt;$G35,"⚠ SOA LATE",IF(AND($G35&lt;DATE(2026,10,1),$G35-$E35&lt;2),"⚠ &lt;48 HR","✓ OK")))))</f>
        <v/>
      </c>
      <c r="I35" s="25" t="n"/>
      <c r="J35" s="25" t="n"/>
      <c r="K35" s="25" t="n"/>
    </row>
    <row r="36">
      <c r="A36" s="28" t="n"/>
      <c r="B36" s="28" t="n"/>
      <c r="C36" s="28" t="n"/>
      <c r="D36" s="29" t="n"/>
      <c r="E36" s="29" t="n"/>
      <c r="F36" s="28" t="n"/>
      <c r="G36" s="29" t="n"/>
      <c r="H36" s="30">
        <f>IF($G36="","",IF(OR($F36="Walk-in",$F36="Inbound call"),"✓ EXEMPT",IF($E36="","⚠ NO SOA",IF($E36&gt;$G36,"⚠ SOA LATE",IF(AND($G36&lt;DATE(2026,10,1),$G36-$E36&lt;2),"⚠ &lt;48 HR","✓ OK")))))</f>
        <v/>
      </c>
      <c r="I36" s="28" t="n"/>
      <c r="J36" s="28" t="n"/>
      <c r="K36" s="28" t="n"/>
    </row>
    <row r="37">
      <c r="A37" s="25" t="n"/>
      <c r="B37" s="25" t="n"/>
      <c r="C37" s="25" t="n"/>
      <c r="D37" s="26" t="n"/>
      <c r="E37" s="26" t="n"/>
      <c r="F37" s="25" t="n"/>
      <c r="G37" s="26" t="n"/>
      <c r="H37" s="27">
        <f>IF($G37="","",IF(OR($F37="Walk-in",$F37="Inbound call"),"✓ EXEMPT",IF($E37="","⚠ NO SOA",IF($E37&gt;$G37,"⚠ SOA LATE",IF(AND($G37&lt;DATE(2026,10,1),$G37-$E37&lt;2),"⚠ &lt;48 HR","✓ OK")))))</f>
        <v/>
      </c>
      <c r="I37" s="25" t="n"/>
      <c r="J37" s="25" t="n"/>
      <c r="K37" s="25" t="n"/>
    </row>
    <row r="38">
      <c r="A38" s="28" t="n"/>
      <c r="B38" s="28" t="n"/>
      <c r="C38" s="28" t="n"/>
      <c r="D38" s="29" t="n"/>
      <c r="E38" s="29" t="n"/>
      <c r="F38" s="28" t="n"/>
      <c r="G38" s="29" t="n"/>
      <c r="H38" s="30">
        <f>IF($G38="","",IF(OR($F38="Walk-in",$F38="Inbound call"),"✓ EXEMPT",IF($E38="","⚠ NO SOA",IF($E38&gt;$G38,"⚠ SOA LATE",IF(AND($G38&lt;DATE(2026,10,1),$G38-$E38&lt;2),"⚠ &lt;48 HR","✓ OK")))))</f>
        <v/>
      </c>
      <c r="I38" s="28" t="n"/>
      <c r="J38" s="28" t="n"/>
      <c r="K38" s="28" t="n"/>
    </row>
    <row r="39">
      <c r="A39" s="25" t="n"/>
      <c r="B39" s="25" t="n"/>
      <c r="C39" s="25" t="n"/>
      <c r="D39" s="26" t="n"/>
      <c r="E39" s="26" t="n"/>
      <c r="F39" s="25" t="n"/>
      <c r="G39" s="26" t="n"/>
      <c r="H39" s="27">
        <f>IF($G39="","",IF(OR($F39="Walk-in",$F39="Inbound call"),"✓ EXEMPT",IF($E39="","⚠ NO SOA",IF($E39&gt;$G39,"⚠ SOA LATE",IF(AND($G39&lt;DATE(2026,10,1),$G39-$E39&lt;2),"⚠ &lt;48 HR","✓ OK")))))</f>
        <v/>
      </c>
      <c r="I39" s="25" t="n"/>
      <c r="J39" s="25" t="n"/>
      <c r="K39" s="25" t="n"/>
    </row>
    <row r="40">
      <c r="A40" s="28" t="n"/>
      <c r="B40" s="28" t="n"/>
      <c r="C40" s="28" t="n"/>
      <c r="D40" s="29" t="n"/>
      <c r="E40" s="29" t="n"/>
      <c r="F40" s="28" t="n"/>
      <c r="G40" s="29" t="n"/>
      <c r="H40" s="30">
        <f>IF($G40="","",IF(OR($F40="Walk-in",$F40="Inbound call"),"✓ EXEMPT",IF($E40="","⚠ NO SOA",IF($E40&gt;$G40,"⚠ SOA LATE",IF(AND($G40&lt;DATE(2026,10,1),$G40-$E40&lt;2),"⚠ &lt;48 HR","✓ OK")))))</f>
        <v/>
      </c>
      <c r="I40" s="28" t="n"/>
      <c r="J40" s="28" t="n"/>
      <c r="K40" s="28" t="n"/>
    </row>
    <row r="41">
      <c r="A41" s="25" t="n"/>
      <c r="B41" s="25" t="n"/>
      <c r="C41" s="25" t="n"/>
      <c r="D41" s="26" t="n"/>
      <c r="E41" s="26" t="n"/>
      <c r="F41" s="25" t="n"/>
      <c r="G41" s="26" t="n"/>
      <c r="H41" s="27">
        <f>IF($G41="","",IF(OR($F41="Walk-in",$F41="Inbound call"),"✓ EXEMPT",IF($E41="","⚠ NO SOA",IF($E41&gt;$G41,"⚠ SOA LATE",IF(AND($G41&lt;DATE(2026,10,1),$G41-$E41&lt;2),"⚠ &lt;48 HR","✓ OK")))))</f>
        <v/>
      </c>
      <c r="I41" s="25" t="n"/>
      <c r="J41" s="25" t="n"/>
      <c r="K41" s="25" t="n"/>
    </row>
    <row r="42">
      <c r="A42" s="28" t="n"/>
      <c r="B42" s="28" t="n"/>
      <c r="C42" s="28" t="n"/>
      <c r="D42" s="29" t="n"/>
      <c r="E42" s="29" t="n"/>
      <c r="F42" s="28" t="n"/>
      <c r="G42" s="29" t="n"/>
      <c r="H42" s="30">
        <f>IF($G42="","",IF(OR($F42="Walk-in",$F42="Inbound call"),"✓ EXEMPT",IF($E42="","⚠ NO SOA",IF($E42&gt;$G42,"⚠ SOA LATE",IF(AND($G42&lt;DATE(2026,10,1),$G42-$E42&lt;2),"⚠ &lt;48 HR","✓ OK")))))</f>
        <v/>
      </c>
      <c r="I42" s="28" t="n"/>
      <c r="J42" s="28" t="n"/>
      <c r="K42" s="28" t="n"/>
    </row>
    <row r="43">
      <c r="A43" s="25" t="n"/>
      <c r="B43" s="25" t="n"/>
      <c r="C43" s="25" t="n"/>
      <c r="D43" s="26" t="n"/>
      <c r="E43" s="26" t="n"/>
      <c r="F43" s="25" t="n"/>
      <c r="G43" s="26" t="n"/>
      <c r="H43" s="27">
        <f>IF($G43="","",IF(OR($F43="Walk-in",$F43="Inbound call"),"✓ EXEMPT",IF($E43="","⚠ NO SOA",IF($E43&gt;$G43,"⚠ SOA LATE",IF(AND($G43&lt;DATE(2026,10,1),$G43-$E43&lt;2),"⚠ &lt;48 HR","✓ OK")))))</f>
        <v/>
      </c>
      <c r="I43" s="25" t="n"/>
      <c r="J43" s="25" t="n"/>
      <c r="K43" s="25" t="n"/>
    </row>
    <row r="44">
      <c r="A44" s="28" t="n"/>
      <c r="B44" s="28" t="n"/>
      <c r="C44" s="28" t="n"/>
      <c r="D44" s="29" t="n"/>
      <c r="E44" s="29" t="n"/>
      <c r="F44" s="28" t="n"/>
      <c r="G44" s="29" t="n"/>
      <c r="H44" s="30">
        <f>IF($G44="","",IF(OR($F44="Walk-in",$F44="Inbound call"),"✓ EXEMPT",IF($E44="","⚠ NO SOA",IF($E44&gt;$G44,"⚠ SOA LATE",IF(AND($G44&lt;DATE(2026,10,1),$G44-$E44&lt;2),"⚠ &lt;48 HR","✓ OK")))))</f>
        <v/>
      </c>
      <c r="I44" s="28" t="n"/>
      <c r="J44" s="28" t="n"/>
      <c r="K44" s="28" t="n"/>
    </row>
    <row r="45">
      <c r="A45" s="25" t="n"/>
      <c r="B45" s="25" t="n"/>
      <c r="C45" s="25" t="n"/>
      <c r="D45" s="26" t="n"/>
      <c r="E45" s="26" t="n"/>
      <c r="F45" s="25" t="n"/>
      <c r="G45" s="26" t="n"/>
      <c r="H45" s="27">
        <f>IF($G45="","",IF(OR($F45="Walk-in",$F45="Inbound call"),"✓ EXEMPT",IF($E45="","⚠ NO SOA",IF($E45&gt;$G45,"⚠ SOA LATE",IF(AND($G45&lt;DATE(2026,10,1),$G45-$E45&lt;2),"⚠ &lt;48 HR","✓ OK")))))</f>
        <v/>
      </c>
      <c r="I45" s="25" t="n"/>
      <c r="J45" s="25" t="n"/>
      <c r="K45" s="25" t="n"/>
    </row>
    <row r="46">
      <c r="A46" s="28" t="n"/>
      <c r="B46" s="28" t="n"/>
      <c r="C46" s="28" t="n"/>
      <c r="D46" s="29" t="n"/>
      <c r="E46" s="29" t="n"/>
      <c r="F46" s="28" t="n"/>
      <c r="G46" s="29" t="n"/>
      <c r="H46" s="30">
        <f>IF($G46="","",IF(OR($F46="Walk-in",$F46="Inbound call"),"✓ EXEMPT",IF($E46="","⚠ NO SOA",IF($E46&gt;$G46,"⚠ SOA LATE",IF(AND($G46&lt;DATE(2026,10,1),$G46-$E46&lt;2),"⚠ &lt;48 HR","✓ OK")))))</f>
        <v/>
      </c>
      <c r="I46" s="28" t="n"/>
      <c r="J46" s="28" t="n"/>
      <c r="K46" s="28" t="n"/>
    </row>
    <row r="47">
      <c r="A47" s="25" t="n"/>
      <c r="B47" s="25" t="n"/>
      <c r="C47" s="25" t="n"/>
      <c r="D47" s="26" t="n"/>
      <c r="E47" s="26" t="n"/>
      <c r="F47" s="25" t="n"/>
      <c r="G47" s="26" t="n"/>
      <c r="H47" s="27">
        <f>IF($G47="","",IF(OR($F47="Walk-in",$F47="Inbound call"),"✓ EXEMPT",IF($E47="","⚠ NO SOA",IF($E47&gt;$G47,"⚠ SOA LATE",IF(AND($G47&lt;DATE(2026,10,1),$G47-$E47&lt;2),"⚠ &lt;48 HR","✓ OK")))))</f>
        <v/>
      </c>
      <c r="I47" s="25" t="n"/>
      <c r="J47" s="25" t="n"/>
      <c r="K47" s="25" t="n"/>
    </row>
    <row r="48">
      <c r="A48" s="28" t="n"/>
      <c r="B48" s="28" t="n"/>
      <c r="C48" s="28" t="n"/>
      <c r="D48" s="29" t="n"/>
      <c r="E48" s="29" t="n"/>
      <c r="F48" s="28" t="n"/>
      <c r="G48" s="29" t="n"/>
      <c r="H48" s="30">
        <f>IF($G48="","",IF(OR($F48="Walk-in",$F48="Inbound call"),"✓ EXEMPT",IF($E48="","⚠ NO SOA",IF($E48&gt;$G48,"⚠ SOA LATE",IF(AND($G48&lt;DATE(2026,10,1),$G48-$E48&lt;2),"⚠ &lt;48 HR","✓ OK")))))</f>
        <v/>
      </c>
      <c r="I48" s="28" t="n"/>
      <c r="J48" s="28" t="n"/>
      <c r="K48" s="28" t="n"/>
    </row>
    <row r="49">
      <c r="A49" s="25" t="n"/>
      <c r="B49" s="25" t="n"/>
      <c r="C49" s="25" t="n"/>
      <c r="D49" s="26" t="n"/>
      <c r="E49" s="26" t="n"/>
      <c r="F49" s="25" t="n"/>
      <c r="G49" s="26" t="n"/>
      <c r="H49" s="27">
        <f>IF($G49="","",IF(OR($F49="Walk-in",$F49="Inbound call"),"✓ EXEMPT",IF($E49="","⚠ NO SOA",IF($E49&gt;$G49,"⚠ SOA LATE",IF(AND($G49&lt;DATE(2026,10,1),$G49-$E49&lt;2),"⚠ &lt;48 HR","✓ OK")))))</f>
        <v/>
      </c>
      <c r="I49" s="25" t="n"/>
      <c r="J49" s="25" t="n"/>
      <c r="K49" s="25" t="n"/>
    </row>
    <row r="50">
      <c r="A50" s="28" t="n"/>
      <c r="B50" s="28" t="n"/>
      <c r="C50" s="28" t="n"/>
      <c r="D50" s="29" t="n"/>
      <c r="E50" s="29" t="n"/>
      <c r="F50" s="28" t="n"/>
      <c r="G50" s="29" t="n"/>
      <c r="H50" s="30">
        <f>IF($G50="","",IF(OR($F50="Walk-in",$F50="Inbound call"),"✓ EXEMPT",IF($E50="","⚠ NO SOA",IF($E50&gt;$G50,"⚠ SOA LATE",IF(AND($G50&lt;DATE(2026,10,1),$G50-$E50&lt;2),"⚠ &lt;48 HR","✓ OK")))))</f>
        <v/>
      </c>
      <c r="I50" s="28" t="n"/>
      <c r="J50" s="28" t="n"/>
      <c r="K50" s="28" t="n"/>
    </row>
    <row r="51">
      <c r="A51" s="25" t="n"/>
      <c r="B51" s="25" t="n"/>
      <c r="C51" s="25" t="n"/>
      <c r="D51" s="26" t="n"/>
      <c r="E51" s="26" t="n"/>
      <c r="F51" s="25" t="n"/>
      <c r="G51" s="26" t="n"/>
      <c r="H51" s="27">
        <f>IF($G51="","",IF(OR($F51="Walk-in",$F51="Inbound call"),"✓ EXEMPT",IF($E51="","⚠ NO SOA",IF($E51&gt;$G51,"⚠ SOA LATE",IF(AND($G51&lt;DATE(2026,10,1),$G51-$E51&lt;2),"⚠ &lt;48 HR","✓ OK")))))</f>
        <v/>
      </c>
      <c r="I51" s="25" t="n"/>
      <c r="J51" s="25" t="n"/>
      <c r="K51" s="25" t="n"/>
    </row>
    <row r="52">
      <c r="A52" s="28" t="n"/>
      <c r="B52" s="28" t="n"/>
      <c r="C52" s="28" t="n"/>
      <c r="D52" s="29" t="n"/>
      <c r="E52" s="29" t="n"/>
      <c r="F52" s="28" t="n"/>
      <c r="G52" s="29" t="n"/>
      <c r="H52" s="30">
        <f>IF($G52="","",IF(OR($F52="Walk-in",$F52="Inbound call"),"✓ EXEMPT",IF($E52="","⚠ NO SOA",IF($E52&gt;$G52,"⚠ SOA LATE",IF(AND($G52&lt;DATE(2026,10,1),$G52-$E52&lt;2),"⚠ &lt;48 HR","✓ OK")))))</f>
        <v/>
      </c>
      <c r="I52" s="28" t="n"/>
      <c r="J52" s="28" t="n"/>
      <c r="K52" s="28" t="n"/>
    </row>
    <row r="53">
      <c r="A53" s="25" t="n"/>
      <c r="B53" s="25" t="n"/>
      <c r="C53" s="25" t="n"/>
      <c r="D53" s="26" t="n"/>
      <c r="E53" s="26" t="n"/>
      <c r="F53" s="25" t="n"/>
      <c r="G53" s="26" t="n"/>
      <c r="H53" s="27">
        <f>IF($G53="","",IF(OR($F53="Walk-in",$F53="Inbound call"),"✓ EXEMPT",IF($E53="","⚠ NO SOA",IF($E53&gt;$G53,"⚠ SOA LATE",IF(AND($G53&lt;DATE(2026,10,1),$G53-$E53&lt;2),"⚠ &lt;48 HR","✓ OK")))))</f>
        <v/>
      </c>
      <c r="I53" s="25" t="n"/>
      <c r="J53" s="25" t="n"/>
      <c r="K53" s="25" t="n"/>
    </row>
    <row r="54">
      <c r="A54" s="28" t="n"/>
      <c r="B54" s="28" t="n"/>
      <c r="C54" s="28" t="n"/>
      <c r="D54" s="29" t="n"/>
      <c r="E54" s="29" t="n"/>
      <c r="F54" s="28" t="n"/>
      <c r="G54" s="29" t="n"/>
      <c r="H54" s="30">
        <f>IF($G54="","",IF(OR($F54="Walk-in",$F54="Inbound call"),"✓ EXEMPT",IF($E54="","⚠ NO SOA",IF($E54&gt;$G54,"⚠ SOA LATE",IF(AND($G54&lt;DATE(2026,10,1),$G54-$E54&lt;2),"⚠ &lt;48 HR","✓ OK")))))</f>
        <v/>
      </c>
      <c r="I54" s="28" t="n"/>
      <c r="J54" s="28" t="n"/>
      <c r="K54" s="28" t="n"/>
    </row>
    <row r="55">
      <c r="A55" s="25" t="n"/>
      <c r="B55" s="25" t="n"/>
      <c r="C55" s="25" t="n"/>
      <c r="D55" s="26" t="n"/>
      <c r="E55" s="26" t="n"/>
      <c r="F55" s="25" t="n"/>
      <c r="G55" s="26" t="n"/>
      <c r="H55" s="27">
        <f>IF($G55="","",IF(OR($F55="Walk-in",$F55="Inbound call"),"✓ EXEMPT",IF($E55="","⚠ NO SOA",IF($E55&gt;$G55,"⚠ SOA LATE",IF(AND($G55&lt;DATE(2026,10,1),$G55-$E55&lt;2),"⚠ &lt;48 HR","✓ OK")))))</f>
        <v/>
      </c>
      <c r="I55" s="25" t="n"/>
      <c r="J55" s="25" t="n"/>
      <c r="K55" s="25" t="n"/>
    </row>
    <row r="56">
      <c r="A56" s="28" t="n"/>
      <c r="B56" s="28" t="n"/>
      <c r="C56" s="28" t="n"/>
      <c r="D56" s="29" t="n"/>
      <c r="E56" s="29" t="n"/>
      <c r="F56" s="28" t="n"/>
      <c r="G56" s="29" t="n"/>
      <c r="H56" s="30">
        <f>IF($G56="","",IF(OR($F56="Walk-in",$F56="Inbound call"),"✓ EXEMPT",IF($E56="","⚠ NO SOA",IF($E56&gt;$G56,"⚠ SOA LATE",IF(AND($G56&lt;DATE(2026,10,1),$G56-$E56&lt;2),"⚠ &lt;48 HR","✓ OK")))))</f>
        <v/>
      </c>
      <c r="I56" s="28" t="n"/>
      <c r="J56" s="28" t="n"/>
      <c r="K56" s="28" t="n"/>
    </row>
    <row r="57">
      <c r="A57" s="25" t="n"/>
      <c r="B57" s="25" t="n"/>
      <c r="C57" s="25" t="n"/>
      <c r="D57" s="26" t="n"/>
      <c r="E57" s="26" t="n"/>
      <c r="F57" s="25" t="n"/>
      <c r="G57" s="26" t="n"/>
      <c r="H57" s="27">
        <f>IF($G57="","",IF(OR($F57="Walk-in",$F57="Inbound call"),"✓ EXEMPT",IF($E57="","⚠ NO SOA",IF($E57&gt;$G57,"⚠ SOA LATE",IF(AND($G57&lt;DATE(2026,10,1),$G57-$E57&lt;2),"⚠ &lt;48 HR","✓ OK")))))</f>
        <v/>
      </c>
      <c r="I57" s="25" t="n"/>
      <c r="J57" s="25" t="n"/>
      <c r="K57" s="25" t="n"/>
    </row>
    <row r="58">
      <c r="A58" s="28" t="n"/>
      <c r="B58" s="28" t="n"/>
      <c r="C58" s="28" t="n"/>
      <c r="D58" s="29" t="n"/>
      <c r="E58" s="29" t="n"/>
      <c r="F58" s="28" t="n"/>
      <c r="G58" s="29" t="n"/>
      <c r="H58" s="30">
        <f>IF($G58="","",IF(OR($F58="Walk-in",$F58="Inbound call"),"✓ EXEMPT",IF($E58="","⚠ NO SOA",IF($E58&gt;$G58,"⚠ SOA LATE",IF(AND($G58&lt;DATE(2026,10,1),$G58-$E58&lt;2),"⚠ &lt;48 HR","✓ OK")))))</f>
        <v/>
      </c>
      <c r="I58" s="28" t="n"/>
      <c r="J58" s="28" t="n"/>
      <c r="K58" s="28" t="n"/>
    </row>
    <row r="59">
      <c r="A59" s="25" t="n"/>
      <c r="B59" s="25" t="n"/>
      <c r="C59" s="25" t="n"/>
      <c r="D59" s="26" t="n"/>
      <c r="E59" s="26" t="n"/>
      <c r="F59" s="25" t="n"/>
      <c r="G59" s="26" t="n"/>
      <c r="H59" s="27">
        <f>IF($G59="","",IF(OR($F59="Walk-in",$F59="Inbound call"),"✓ EXEMPT",IF($E59="","⚠ NO SOA",IF($E59&gt;$G59,"⚠ SOA LATE",IF(AND($G59&lt;DATE(2026,10,1),$G59-$E59&lt;2),"⚠ &lt;48 HR","✓ OK")))))</f>
        <v/>
      </c>
      <c r="I59" s="25" t="n"/>
      <c r="J59" s="25" t="n"/>
      <c r="K59" s="25" t="n"/>
    </row>
    <row r="60">
      <c r="A60" s="28" t="n"/>
      <c r="B60" s="28" t="n"/>
      <c r="C60" s="28" t="n"/>
      <c r="D60" s="29" t="n"/>
      <c r="E60" s="29" t="n"/>
      <c r="F60" s="28" t="n"/>
      <c r="G60" s="29" t="n"/>
      <c r="H60" s="30">
        <f>IF($G60="","",IF(OR($F60="Walk-in",$F60="Inbound call"),"✓ EXEMPT",IF($E60="","⚠ NO SOA",IF($E60&gt;$G60,"⚠ SOA LATE",IF(AND($G60&lt;DATE(2026,10,1),$G60-$E60&lt;2),"⚠ &lt;48 HR","✓ OK")))))</f>
        <v/>
      </c>
      <c r="I60" s="28" t="n"/>
      <c r="J60" s="28" t="n"/>
      <c r="K60" s="28" t="n"/>
    </row>
    <row r="61">
      <c r="A61" s="25" t="n"/>
      <c r="B61" s="25" t="n"/>
      <c r="C61" s="25" t="n"/>
      <c r="D61" s="26" t="n"/>
      <c r="E61" s="26" t="n"/>
      <c r="F61" s="25" t="n"/>
      <c r="G61" s="26" t="n"/>
      <c r="H61" s="27">
        <f>IF($G61="","",IF(OR($F61="Walk-in",$F61="Inbound call"),"✓ EXEMPT",IF($E61="","⚠ NO SOA",IF($E61&gt;$G61,"⚠ SOA LATE",IF(AND($G61&lt;DATE(2026,10,1),$G61-$E61&lt;2),"⚠ &lt;48 HR","✓ OK")))))</f>
        <v/>
      </c>
      <c r="I61" s="25" t="n"/>
      <c r="J61" s="25" t="n"/>
      <c r="K61" s="25" t="n"/>
    </row>
    <row r="62">
      <c r="A62" s="28" t="n"/>
      <c r="B62" s="28" t="n"/>
      <c r="C62" s="28" t="n"/>
      <c r="D62" s="29" t="n"/>
      <c r="E62" s="29" t="n"/>
      <c r="F62" s="28" t="n"/>
      <c r="G62" s="29" t="n"/>
      <c r="H62" s="30">
        <f>IF($G62="","",IF(OR($F62="Walk-in",$F62="Inbound call"),"✓ EXEMPT",IF($E62="","⚠ NO SOA",IF($E62&gt;$G62,"⚠ SOA LATE",IF(AND($G62&lt;DATE(2026,10,1),$G62-$E62&lt;2),"⚠ &lt;48 HR","✓ OK")))))</f>
        <v/>
      </c>
      <c r="I62" s="28" t="n"/>
      <c r="J62" s="28" t="n"/>
      <c r="K62" s="28" t="n"/>
    </row>
    <row r="63">
      <c r="A63" s="25" t="n"/>
      <c r="B63" s="25" t="n"/>
      <c r="C63" s="25" t="n"/>
      <c r="D63" s="26" t="n"/>
      <c r="E63" s="26" t="n"/>
      <c r="F63" s="25" t="n"/>
      <c r="G63" s="26" t="n"/>
      <c r="H63" s="27">
        <f>IF($G63="","",IF(OR($F63="Walk-in",$F63="Inbound call"),"✓ EXEMPT",IF($E63="","⚠ NO SOA",IF($E63&gt;$G63,"⚠ SOA LATE",IF(AND($G63&lt;DATE(2026,10,1),$G63-$E63&lt;2),"⚠ &lt;48 HR","✓ OK")))))</f>
        <v/>
      </c>
      <c r="I63" s="25" t="n"/>
      <c r="J63" s="25" t="n"/>
      <c r="K63" s="25" t="n"/>
    </row>
    <row r="64">
      <c r="A64" s="28" t="n"/>
      <c r="B64" s="28" t="n"/>
      <c r="C64" s="28" t="n"/>
      <c r="D64" s="29" t="n"/>
      <c r="E64" s="29" t="n"/>
      <c r="F64" s="28" t="n"/>
      <c r="G64" s="29" t="n"/>
      <c r="H64" s="30">
        <f>IF($G64="","",IF(OR($F64="Walk-in",$F64="Inbound call"),"✓ EXEMPT",IF($E64="","⚠ NO SOA",IF($E64&gt;$G64,"⚠ SOA LATE",IF(AND($G64&lt;DATE(2026,10,1),$G64-$E64&lt;2),"⚠ &lt;48 HR","✓ OK")))))</f>
        <v/>
      </c>
      <c r="I64" s="28" t="n"/>
      <c r="J64" s="28" t="n"/>
      <c r="K64" s="28" t="n"/>
    </row>
    <row r="65">
      <c r="A65" s="25" t="n"/>
      <c r="B65" s="25" t="n"/>
      <c r="C65" s="25" t="n"/>
      <c r="D65" s="26" t="n"/>
      <c r="E65" s="26" t="n"/>
      <c r="F65" s="25" t="n"/>
      <c r="G65" s="26" t="n"/>
      <c r="H65" s="27">
        <f>IF($G65="","",IF(OR($F65="Walk-in",$F65="Inbound call"),"✓ EXEMPT",IF($E65="","⚠ NO SOA",IF($E65&gt;$G65,"⚠ SOA LATE",IF(AND($G65&lt;DATE(2026,10,1),$G65-$E65&lt;2),"⚠ &lt;48 HR","✓ OK")))))</f>
        <v/>
      </c>
      <c r="I65" s="25" t="n"/>
      <c r="J65" s="25" t="n"/>
      <c r="K65" s="25" t="n"/>
    </row>
    <row r="66">
      <c r="A66" s="28" t="n"/>
      <c r="B66" s="28" t="n"/>
      <c r="C66" s="28" t="n"/>
      <c r="D66" s="29" t="n"/>
      <c r="E66" s="29" t="n"/>
      <c r="F66" s="28" t="n"/>
      <c r="G66" s="29" t="n"/>
      <c r="H66" s="30">
        <f>IF($G66="","",IF(OR($F66="Walk-in",$F66="Inbound call"),"✓ EXEMPT",IF($E66="","⚠ NO SOA",IF($E66&gt;$G66,"⚠ SOA LATE",IF(AND($G66&lt;DATE(2026,10,1),$G66-$E66&lt;2),"⚠ &lt;48 HR","✓ OK")))))</f>
        <v/>
      </c>
      <c r="I66" s="28" t="n"/>
      <c r="J66" s="28" t="n"/>
      <c r="K66" s="28" t="n"/>
    </row>
    <row r="67">
      <c r="A67" s="25" t="n"/>
      <c r="B67" s="25" t="n"/>
      <c r="C67" s="25" t="n"/>
      <c r="D67" s="26" t="n"/>
      <c r="E67" s="26" t="n"/>
      <c r="F67" s="25" t="n"/>
      <c r="G67" s="26" t="n"/>
      <c r="H67" s="27">
        <f>IF($G67="","",IF(OR($F67="Walk-in",$F67="Inbound call"),"✓ EXEMPT",IF($E67="","⚠ NO SOA",IF($E67&gt;$G67,"⚠ SOA LATE",IF(AND($G67&lt;DATE(2026,10,1),$G67-$E67&lt;2),"⚠ &lt;48 HR","✓ OK")))))</f>
        <v/>
      </c>
      <c r="I67" s="25" t="n"/>
      <c r="J67" s="25" t="n"/>
      <c r="K67" s="25" t="n"/>
    </row>
    <row r="68">
      <c r="A68" s="28" t="n"/>
      <c r="B68" s="28" t="n"/>
      <c r="C68" s="28" t="n"/>
      <c r="D68" s="29" t="n"/>
      <c r="E68" s="29" t="n"/>
      <c r="F68" s="28" t="n"/>
      <c r="G68" s="29" t="n"/>
      <c r="H68" s="30">
        <f>IF($G68="","",IF(OR($F68="Walk-in",$F68="Inbound call"),"✓ EXEMPT",IF($E68="","⚠ NO SOA",IF($E68&gt;$G68,"⚠ SOA LATE",IF(AND($G68&lt;DATE(2026,10,1),$G68-$E68&lt;2),"⚠ &lt;48 HR","✓ OK")))))</f>
        <v/>
      </c>
      <c r="I68" s="28" t="n"/>
      <c r="J68" s="28" t="n"/>
      <c r="K68" s="28" t="n"/>
    </row>
    <row r="69">
      <c r="A69" s="25" t="n"/>
      <c r="B69" s="25" t="n"/>
      <c r="C69" s="25" t="n"/>
      <c r="D69" s="26" t="n"/>
      <c r="E69" s="26" t="n"/>
      <c r="F69" s="25" t="n"/>
      <c r="G69" s="26" t="n"/>
      <c r="H69" s="27">
        <f>IF($G69="","",IF(OR($F69="Walk-in",$F69="Inbound call"),"✓ EXEMPT",IF($E69="","⚠ NO SOA",IF($E69&gt;$G69,"⚠ SOA LATE",IF(AND($G69&lt;DATE(2026,10,1),$G69-$E69&lt;2),"⚠ &lt;48 HR","✓ OK")))))</f>
        <v/>
      </c>
      <c r="I69" s="25" t="n"/>
      <c r="J69" s="25" t="n"/>
      <c r="K69" s="25" t="n"/>
    </row>
    <row r="70">
      <c r="A70" s="28" t="n"/>
      <c r="B70" s="28" t="n"/>
      <c r="C70" s="28" t="n"/>
      <c r="D70" s="29" t="n"/>
      <c r="E70" s="29" t="n"/>
      <c r="F70" s="28" t="n"/>
      <c r="G70" s="29" t="n"/>
      <c r="H70" s="30">
        <f>IF($G70="","",IF(OR($F70="Walk-in",$F70="Inbound call"),"✓ EXEMPT",IF($E70="","⚠ NO SOA",IF($E70&gt;$G70,"⚠ SOA LATE",IF(AND($G70&lt;DATE(2026,10,1),$G70-$E70&lt;2),"⚠ &lt;48 HR","✓ OK")))))</f>
        <v/>
      </c>
      <c r="I70" s="28" t="n"/>
      <c r="J70" s="28" t="n"/>
      <c r="K70" s="28" t="n"/>
    </row>
    <row r="71">
      <c r="A71" s="25" t="n"/>
      <c r="B71" s="25" t="n"/>
      <c r="C71" s="25" t="n"/>
      <c r="D71" s="26" t="n"/>
      <c r="E71" s="26" t="n"/>
      <c r="F71" s="25" t="n"/>
      <c r="G71" s="26" t="n"/>
      <c r="H71" s="27">
        <f>IF($G71="","",IF(OR($F71="Walk-in",$F71="Inbound call"),"✓ EXEMPT",IF($E71="","⚠ NO SOA",IF($E71&gt;$G71,"⚠ SOA LATE",IF(AND($G71&lt;DATE(2026,10,1),$G71-$E71&lt;2),"⚠ &lt;48 HR","✓ OK")))))</f>
        <v/>
      </c>
      <c r="I71" s="25" t="n"/>
      <c r="J71" s="25" t="n"/>
      <c r="K71" s="25" t="n"/>
    </row>
    <row r="72">
      <c r="A72" s="28" t="n"/>
      <c r="B72" s="28" t="n"/>
      <c r="C72" s="28" t="n"/>
      <c r="D72" s="29" t="n"/>
      <c r="E72" s="29" t="n"/>
      <c r="F72" s="28" t="n"/>
      <c r="G72" s="29" t="n"/>
      <c r="H72" s="30">
        <f>IF($G72="","",IF(OR($F72="Walk-in",$F72="Inbound call"),"✓ EXEMPT",IF($E72="","⚠ NO SOA",IF($E72&gt;$G72,"⚠ SOA LATE",IF(AND($G72&lt;DATE(2026,10,1),$G72-$E72&lt;2),"⚠ &lt;48 HR","✓ OK")))))</f>
        <v/>
      </c>
      <c r="I72" s="28" t="n"/>
      <c r="J72" s="28" t="n"/>
      <c r="K72" s="28" t="n"/>
    </row>
    <row r="73">
      <c r="A73" s="25" t="n"/>
      <c r="B73" s="25" t="n"/>
      <c r="C73" s="25" t="n"/>
      <c r="D73" s="26" t="n"/>
      <c r="E73" s="26" t="n"/>
      <c r="F73" s="25" t="n"/>
      <c r="G73" s="26" t="n"/>
      <c r="H73" s="27">
        <f>IF($G73="","",IF(OR($F73="Walk-in",$F73="Inbound call"),"✓ EXEMPT",IF($E73="","⚠ NO SOA",IF($E73&gt;$G73,"⚠ SOA LATE",IF(AND($G73&lt;DATE(2026,10,1),$G73-$E73&lt;2),"⚠ &lt;48 HR","✓ OK")))))</f>
        <v/>
      </c>
      <c r="I73" s="25" t="n"/>
      <c r="J73" s="25" t="n"/>
      <c r="K73" s="25" t="n"/>
    </row>
    <row r="74">
      <c r="A74" s="28" t="n"/>
      <c r="B74" s="28" t="n"/>
      <c r="C74" s="28" t="n"/>
      <c r="D74" s="29" t="n"/>
      <c r="E74" s="29" t="n"/>
      <c r="F74" s="28" t="n"/>
      <c r="G74" s="29" t="n"/>
      <c r="H74" s="30">
        <f>IF($G74="","",IF(OR($F74="Walk-in",$F74="Inbound call"),"✓ EXEMPT",IF($E74="","⚠ NO SOA",IF($E74&gt;$G74,"⚠ SOA LATE",IF(AND($G74&lt;DATE(2026,10,1),$G74-$E74&lt;2),"⚠ &lt;48 HR","✓ OK")))))</f>
        <v/>
      </c>
      <c r="I74" s="28" t="n"/>
      <c r="J74" s="28" t="n"/>
      <c r="K74" s="28" t="n"/>
    </row>
    <row r="75">
      <c r="A75" s="25" t="n"/>
      <c r="B75" s="25" t="n"/>
      <c r="C75" s="25" t="n"/>
      <c r="D75" s="26" t="n"/>
      <c r="E75" s="26" t="n"/>
      <c r="F75" s="25" t="n"/>
      <c r="G75" s="26" t="n"/>
      <c r="H75" s="27">
        <f>IF($G75="","",IF(OR($F75="Walk-in",$F75="Inbound call"),"✓ EXEMPT",IF($E75="","⚠ NO SOA",IF($E75&gt;$G75,"⚠ SOA LATE",IF(AND($G75&lt;DATE(2026,10,1),$G75-$E75&lt;2),"⚠ &lt;48 HR","✓ OK")))))</f>
        <v/>
      </c>
      <c r="I75" s="25" t="n"/>
      <c r="J75" s="25" t="n"/>
      <c r="K75" s="25" t="n"/>
    </row>
    <row r="76">
      <c r="A76" s="28" t="n"/>
      <c r="B76" s="28" t="n"/>
      <c r="C76" s="28" t="n"/>
      <c r="D76" s="29" t="n"/>
      <c r="E76" s="29" t="n"/>
      <c r="F76" s="28" t="n"/>
      <c r="G76" s="29" t="n"/>
      <c r="H76" s="30">
        <f>IF($G76="","",IF(OR($F76="Walk-in",$F76="Inbound call"),"✓ EXEMPT",IF($E76="","⚠ NO SOA",IF($E76&gt;$G76,"⚠ SOA LATE",IF(AND($G76&lt;DATE(2026,10,1),$G76-$E76&lt;2),"⚠ &lt;48 HR","✓ OK")))))</f>
        <v/>
      </c>
      <c r="I76" s="28" t="n"/>
      <c r="J76" s="28" t="n"/>
      <c r="K76" s="28" t="n"/>
    </row>
    <row r="77">
      <c r="A77" s="25" t="n"/>
      <c r="B77" s="25" t="n"/>
      <c r="C77" s="25" t="n"/>
      <c r="D77" s="26" t="n"/>
      <c r="E77" s="26" t="n"/>
      <c r="F77" s="25" t="n"/>
      <c r="G77" s="26" t="n"/>
      <c r="H77" s="27">
        <f>IF($G77="","",IF(OR($F77="Walk-in",$F77="Inbound call"),"✓ EXEMPT",IF($E77="","⚠ NO SOA",IF($E77&gt;$G77,"⚠ SOA LATE",IF(AND($G77&lt;DATE(2026,10,1),$G77-$E77&lt;2),"⚠ &lt;48 HR","✓ OK")))))</f>
        <v/>
      </c>
      <c r="I77" s="25" t="n"/>
      <c r="J77" s="25" t="n"/>
      <c r="K77" s="25" t="n"/>
    </row>
    <row r="78">
      <c r="A78" s="28" t="n"/>
      <c r="B78" s="28" t="n"/>
      <c r="C78" s="28" t="n"/>
      <c r="D78" s="29" t="n"/>
      <c r="E78" s="29" t="n"/>
      <c r="F78" s="28" t="n"/>
      <c r="G78" s="29" t="n"/>
      <c r="H78" s="30">
        <f>IF($G78="","",IF(OR($F78="Walk-in",$F78="Inbound call"),"✓ EXEMPT",IF($E78="","⚠ NO SOA",IF($E78&gt;$G78,"⚠ SOA LATE",IF(AND($G78&lt;DATE(2026,10,1),$G78-$E78&lt;2),"⚠ &lt;48 HR","✓ OK")))))</f>
        <v/>
      </c>
      <c r="I78" s="28" t="n"/>
      <c r="J78" s="28" t="n"/>
      <c r="K78" s="28" t="n"/>
    </row>
    <row r="79">
      <c r="A79" s="25" t="n"/>
      <c r="B79" s="25" t="n"/>
      <c r="C79" s="25" t="n"/>
      <c r="D79" s="26" t="n"/>
      <c r="E79" s="26" t="n"/>
      <c r="F79" s="25" t="n"/>
      <c r="G79" s="26" t="n"/>
      <c r="H79" s="27">
        <f>IF($G79="","",IF(OR($F79="Walk-in",$F79="Inbound call"),"✓ EXEMPT",IF($E79="","⚠ NO SOA",IF($E79&gt;$G79,"⚠ SOA LATE",IF(AND($G79&lt;DATE(2026,10,1),$G79-$E79&lt;2),"⚠ &lt;48 HR","✓ OK")))))</f>
        <v/>
      </c>
      <c r="I79" s="25" t="n"/>
      <c r="J79" s="25" t="n"/>
      <c r="K79" s="25" t="n"/>
    </row>
    <row r="80">
      <c r="A80" s="28" t="n"/>
      <c r="B80" s="28" t="n"/>
      <c r="C80" s="28" t="n"/>
      <c r="D80" s="29" t="n"/>
      <c r="E80" s="29" t="n"/>
      <c r="F80" s="28" t="n"/>
      <c r="G80" s="29" t="n"/>
      <c r="H80" s="30">
        <f>IF($G80="","",IF(OR($F80="Walk-in",$F80="Inbound call"),"✓ EXEMPT",IF($E80="","⚠ NO SOA",IF($E80&gt;$G80,"⚠ SOA LATE",IF(AND($G80&lt;DATE(2026,10,1),$G80-$E80&lt;2),"⚠ &lt;48 HR","✓ OK")))))</f>
        <v/>
      </c>
      <c r="I80" s="28" t="n"/>
      <c r="J80" s="28" t="n"/>
      <c r="K80" s="28" t="n"/>
    </row>
    <row r="81">
      <c r="A81" s="25" t="n"/>
      <c r="B81" s="25" t="n"/>
      <c r="C81" s="25" t="n"/>
      <c r="D81" s="26" t="n"/>
      <c r="E81" s="26" t="n"/>
      <c r="F81" s="25" t="n"/>
      <c r="G81" s="26" t="n"/>
      <c r="H81" s="27">
        <f>IF($G81="","",IF(OR($F81="Walk-in",$F81="Inbound call"),"✓ EXEMPT",IF($E81="","⚠ NO SOA",IF($E81&gt;$G81,"⚠ SOA LATE",IF(AND($G81&lt;DATE(2026,10,1),$G81-$E81&lt;2),"⚠ &lt;48 HR","✓ OK")))))</f>
        <v/>
      </c>
      <c r="I81" s="25" t="n"/>
      <c r="J81" s="25" t="n"/>
      <c r="K81" s="25" t="n"/>
    </row>
    <row r="82">
      <c r="A82" s="28" t="n"/>
      <c r="B82" s="28" t="n"/>
      <c r="C82" s="28" t="n"/>
      <c r="D82" s="29" t="n"/>
      <c r="E82" s="29" t="n"/>
      <c r="F82" s="28" t="n"/>
      <c r="G82" s="29" t="n"/>
      <c r="H82" s="30">
        <f>IF($G82="","",IF(OR($F82="Walk-in",$F82="Inbound call"),"✓ EXEMPT",IF($E82="","⚠ NO SOA",IF($E82&gt;$G82,"⚠ SOA LATE",IF(AND($G82&lt;DATE(2026,10,1),$G82-$E82&lt;2),"⚠ &lt;48 HR","✓ OK")))))</f>
        <v/>
      </c>
      <c r="I82" s="28" t="n"/>
      <c r="J82" s="28" t="n"/>
      <c r="K82" s="28" t="n"/>
    </row>
    <row r="83">
      <c r="A83" s="25" t="n"/>
      <c r="B83" s="25" t="n"/>
      <c r="C83" s="25" t="n"/>
      <c r="D83" s="26" t="n"/>
      <c r="E83" s="26" t="n"/>
      <c r="F83" s="25" t="n"/>
      <c r="G83" s="26" t="n"/>
      <c r="H83" s="27">
        <f>IF($G83="","",IF(OR($F83="Walk-in",$F83="Inbound call"),"✓ EXEMPT",IF($E83="","⚠ NO SOA",IF($E83&gt;$G83,"⚠ SOA LATE",IF(AND($G83&lt;DATE(2026,10,1),$G83-$E83&lt;2),"⚠ &lt;48 HR","✓ OK")))))</f>
        <v/>
      </c>
      <c r="I83" s="25" t="n"/>
      <c r="J83" s="25" t="n"/>
      <c r="K83" s="25" t="n"/>
    </row>
    <row r="84">
      <c r="A84" s="28" t="n"/>
      <c r="B84" s="28" t="n"/>
      <c r="C84" s="28" t="n"/>
      <c r="D84" s="29" t="n"/>
      <c r="E84" s="29" t="n"/>
      <c r="F84" s="28" t="n"/>
      <c r="G84" s="29" t="n"/>
      <c r="H84" s="30">
        <f>IF($G84="","",IF(OR($F84="Walk-in",$F84="Inbound call"),"✓ EXEMPT",IF($E84="","⚠ NO SOA",IF($E84&gt;$G84,"⚠ SOA LATE",IF(AND($G84&lt;DATE(2026,10,1),$G84-$E84&lt;2),"⚠ &lt;48 HR","✓ OK")))))</f>
        <v/>
      </c>
      <c r="I84" s="28" t="n"/>
      <c r="J84" s="28" t="n"/>
      <c r="K84" s="28" t="n"/>
    </row>
    <row r="85">
      <c r="A85" s="25" t="n"/>
      <c r="B85" s="25" t="n"/>
      <c r="C85" s="25" t="n"/>
      <c r="D85" s="26" t="n"/>
      <c r="E85" s="26" t="n"/>
      <c r="F85" s="25" t="n"/>
      <c r="G85" s="26" t="n"/>
      <c r="H85" s="27">
        <f>IF($G85="","",IF(OR($F85="Walk-in",$F85="Inbound call"),"✓ EXEMPT",IF($E85="","⚠ NO SOA",IF($E85&gt;$G85,"⚠ SOA LATE",IF(AND($G85&lt;DATE(2026,10,1),$G85-$E85&lt;2),"⚠ &lt;48 HR","✓ OK")))))</f>
        <v/>
      </c>
      <c r="I85" s="25" t="n"/>
      <c r="J85" s="25" t="n"/>
      <c r="K85" s="25" t="n"/>
    </row>
    <row r="86">
      <c r="A86" s="28" t="n"/>
      <c r="B86" s="28" t="n"/>
      <c r="C86" s="28" t="n"/>
      <c r="D86" s="29" t="n"/>
      <c r="E86" s="29" t="n"/>
      <c r="F86" s="28" t="n"/>
      <c r="G86" s="29" t="n"/>
      <c r="H86" s="30">
        <f>IF($G86="","",IF(OR($F86="Walk-in",$F86="Inbound call"),"✓ EXEMPT",IF($E86="","⚠ NO SOA",IF($E86&gt;$G86,"⚠ SOA LATE",IF(AND($G86&lt;DATE(2026,10,1),$G86-$E86&lt;2),"⚠ &lt;48 HR","✓ OK")))))</f>
        <v/>
      </c>
      <c r="I86" s="28" t="n"/>
      <c r="J86" s="28" t="n"/>
      <c r="K86" s="28" t="n"/>
    </row>
    <row r="87">
      <c r="A87" s="25" t="n"/>
      <c r="B87" s="25" t="n"/>
      <c r="C87" s="25" t="n"/>
      <c r="D87" s="26" t="n"/>
      <c r="E87" s="26" t="n"/>
      <c r="F87" s="25" t="n"/>
      <c r="G87" s="26" t="n"/>
      <c r="H87" s="27">
        <f>IF($G87="","",IF(OR($F87="Walk-in",$F87="Inbound call"),"✓ EXEMPT",IF($E87="","⚠ NO SOA",IF($E87&gt;$G87,"⚠ SOA LATE",IF(AND($G87&lt;DATE(2026,10,1),$G87-$E87&lt;2),"⚠ &lt;48 HR","✓ OK")))))</f>
        <v/>
      </c>
      <c r="I87" s="25" t="n"/>
      <c r="J87" s="25" t="n"/>
      <c r="K87" s="25" t="n"/>
    </row>
    <row r="88">
      <c r="A88" s="28" t="n"/>
      <c r="B88" s="28" t="n"/>
      <c r="C88" s="28" t="n"/>
      <c r="D88" s="29" t="n"/>
      <c r="E88" s="29" t="n"/>
      <c r="F88" s="28" t="n"/>
      <c r="G88" s="29" t="n"/>
      <c r="H88" s="30">
        <f>IF($G88="","",IF(OR($F88="Walk-in",$F88="Inbound call"),"✓ EXEMPT",IF($E88="","⚠ NO SOA",IF($E88&gt;$G88,"⚠ SOA LATE",IF(AND($G88&lt;DATE(2026,10,1),$G88-$E88&lt;2),"⚠ &lt;48 HR","✓ OK")))))</f>
        <v/>
      </c>
      <c r="I88" s="28" t="n"/>
      <c r="J88" s="28" t="n"/>
      <c r="K88" s="28" t="n"/>
    </row>
    <row r="89">
      <c r="A89" s="25" t="n"/>
      <c r="B89" s="25" t="n"/>
      <c r="C89" s="25" t="n"/>
      <c r="D89" s="26" t="n"/>
      <c r="E89" s="26" t="n"/>
      <c r="F89" s="25" t="n"/>
      <c r="G89" s="26" t="n"/>
      <c r="H89" s="27">
        <f>IF($G89="","",IF(OR($F89="Walk-in",$F89="Inbound call"),"✓ EXEMPT",IF($E89="","⚠ NO SOA",IF($E89&gt;$G89,"⚠ SOA LATE",IF(AND($G89&lt;DATE(2026,10,1),$G89-$E89&lt;2),"⚠ &lt;48 HR","✓ OK")))))</f>
        <v/>
      </c>
      <c r="I89" s="25" t="n"/>
      <c r="J89" s="25" t="n"/>
      <c r="K89" s="25" t="n"/>
    </row>
    <row r="90">
      <c r="A90" s="28" t="n"/>
      <c r="B90" s="28" t="n"/>
      <c r="C90" s="28" t="n"/>
      <c r="D90" s="29" t="n"/>
      <c r="E90" s="29" t="n"/>
      <c r="F90" s="28" t="n"/>
      <c r="G90" s="29" t="n"/>
      <c r="H90" s="30">
        <f>IF($G90="","",IF(OR($F90="Walk-in",$F90="Inbound call"),"✓ EXEMPT",IF($E90="","⚠ NO SOA",IF($E90&gt;$G90,"⚠ SOA LATE",IF(AND($G90&lt;DATE(2026,10,1),$G90-$E90&lt;2),"⚠ &lt;48 HR","✓ OK")))))</f>
        <v/>
      </c>
      <c r="I90" s="28" t="n"/>
      <c r="J90" s="28" t="n"/>
      <c r="K90" s="28" t="n"/>
    </row>
    <row r="91">
      <c r="A91" s="25" t="n"/>
      <c r="B91" s="25" t="n"/>
      <c r="C91" s="25" t="n"/>
      <c r="D91" s="26" t="n"/>
      <c r="E91" s="26" t="n"/>
      <c r="F91" s="25" t="n"/>
      <c r="G91" s="26" t="n"/>
      <c r="H91" s="27">
        <f>IF($G91="","",IF(OR($F91="Walk-in",$F91="Inbound call"),"✓ EXEMPT",IF($E91="","⚠ NO SOA",IF($E91&gt;$G91,"⚠ SOA LATE",IF(AND($G91&lt;DATE(2026,10,1),$G91-$E91&lt;2),"⚠ &lt;48 HR","✓ OK")))))</f>
        <v/>
      </c>
      <c r="I91" s="25" t="n"/>
      <c r="J91" s="25" t="n"/>
      <c r="K91" s="25" t="n"/>
    </row>
    <row r="92">
      <c r="A92" s="28" t="n"/>
      <c r="B92" s="28" t="n"/>
      <c r="C92" s="28" t="n"/>
      <c r="D92" s="29" t="n"/>
      <c r="E92" s="29" t="n"/>
      <c r="F92" s="28" t="n"/>
      <c r="G92" s="29" t="n"/>
      <c r="H92" s="30">
        <f>IF($G92="","",IF(OR($F92="Walk-in",$F92="Inbound call"),"✓ EXEMPT",IF($E92="","⚠ NO SOA",IF($E92&gt;$G92,"⚠ SOA LATE",IF(AND($G92&lt;DATE(2026,10,1),$G92-$E92&lt;2),"⚠ &lt;48 HR","✓ OK")))))</f>
        <v/>
      </c>
      <c r="I92" s="28" t="n"/>
      <c r="J92" s="28" t="n"/>
      <c r="K92" s="28" t="n"/>
    </row>
    <row r="93">
      <c r="A93" s="25" t="n"/>
      <c r="B93" s="25" t="n"/>
      <c r="C93" s="25" t="n"/>
      <c r="D93" s="26" t="n"/>
      <c r="E93" s="26" t="n"/>
      <c r="F93" s="25" t="n"/>
      <c r="G93" s="26" t="n"/>
      <c r="H93" s="27">
        <f>IF($G93="","",IF(OR($F93="Walk-in",$F93="Inbound call"),"✓ EXEMPT",IF($E93="","⚠ NO SOA",IF($E93&gt;$G93,"⚠ SOA LATE",IF(AND($G93&lt;DATE(2026,10,1),$G93-$E93&lt;2),"⚠ &lt;48 HR","✓ OK")))))</f>
        <v/>
      </c>
      <c r="I93" s="25" t="n"/>
      <c r="J93" s="25" t="n"/>
      <c r="K93" s="25" t="n"/>
    </row>
    <row r="94">
      <c r="A94" s="28" t="n"/>
      <c r="B94" s="28" t="n"/>
      <c r="C94" s="28" t="n"/>
      <c r="D94" s="29" t="n"/>
      <c r="E94" s="29" t="n"/>
      <c r="F94" s="28" t="n"/>
      <c r="G94" s="29" t="n"/>
      <c r="H94" s="30">
        <f>IF($G94="","",IF(OR($F94="Walk-in",$F94="Inbound call"),"✓ EXEMPT",IF($E94="","⚠ NO SOA",IF($E94&gt;$G94,"⚠ SOA LATE",IF(AND($G94&lt;DATE(2026,10,1),$G94-$E94&lt;2),"⚠ &lt;48 HR","✓ OK")))))</f>
        <v/>
      </c>
      <c r="I94" s="28" t="n"/>
      <c r="J94" s="28" t="n"/>
      <c r="K94" s="28" t="n"/>
    </row>
    <row r="95">
      <c r="A95" s="25" t="n"/>
      <c r="B95" s="25" t="n"/>
      <c r="C95" s="25" t="n"/>
      <c r="D95" s="26" t="n"/>
      <c r="E95" s="26" t="n"/>
      <c r="F95" s="25" t="n"/>
      <c r="G95" s="26" t="n"/>
      <c r="H95" s="27">
        <f>IF($G95="","",IF(OR($F95="Walk-in",$F95="Inbound call"),"✓ EXEMPT",IF($E95="","⚠ NO SOA",IF($E95&gt;$G95,"⚠ SOA LATE",IF(AND($G95&lt;DATE(2026,10,1),$G95-$E95&lt;2),"⚠ &lt;48 HR","✓ OK")))))</f>
        <v/>
      </c>
      <c r="I95" s="25" t="n"/>
      <c r="J95" s="25" t="n"/>
      <c r="K95" s="25" t="n"/>
    </row>
    <row r="96">
      <c r="A96" s="28" t="n"/>
      <c r="B96" s="28" t="n"/>
      <c r="C96" s="28" t="n"/>
      <c r="D96" s="29" t="n"/>
      <c r="E96" s="29" t="n"/>
      <c r="F96" s="28" t="n"/>
      <c r="G96" s="29" t="n"/>
      <c r="H96" s="30">
        <f>IF($G96="","",IF(OR($F96="Walk-in",$F96="Inbound call"),"✓ EXEMPT",IF($E96="","⚠ NO SOA",IF($E96&gt;$G96,"⚠ SOA LATE",IF(AND($G96&lt;DATE(2026,10,1),$G96-$E96&lt;2),"⚠ &lt;48 HR","✓ OK")))))</f>
        <v/>
      </c>
      <c r="I96" s="28" t="n"/>
      <c r="J96" s="28" t="n"/>
      <c r="K96" s="28" t="n"/>
    </row>
    <row r="97">
      <c r="A97" s="25" t="n"/>
      <c r="B97" s="25" t="n"/>
      <c r="C97" s="25" t="n"/>
      <c r="D97" s="26" t="n"/>
      <c r="E97" s="26" t="n"/>
      <c r="F97" s="25" t="n"/>
      <c r="G97" s="26" t="n"/>
      <c r="H97" s="27">
        <f>IF($G97="","",IF(OR($F97="Walk-in",$F97="Inbound call"),"✓ EXEMPT",IF($E97="","⚠ NO SOA",IF($E97&gt;$G97,"⚠ SOA LATE",IF(AND($G97&lt;DATE(2026,10,1),$G97-$E97&lt;2),"⚠ &lt;48 HR","✓ OK")))))</f>
        <v/>
      </c>
      <c r="I97" s="25" t="n"/>
      <c r="J97" s="25" t="n"/>
      <c r="K97" s="25" t="n"/>
    </row>
    <row r="98">
      <c r="A98" s="28" t="n"/>
      <c r="B98" s="28" t="n"/>
      <c r="C98" s="28" t="n"/>
      <c r="D98" s="29" t="n"/>
      <c r="E98" s="29" t="n"/>
      <c r="F98" s="28" t="n"/>
      <c r="G98" s="29" t="n"/>
      <c r="H98" s="30">
        <f>IF($G98="","",IF(OR($F98="Walk-in",$F98="Inbound call"),"✓ EXEMPT",IF($E98="","⚠ NO SOA",IF($E98&gt;$G98,"⚠ SOA LATE",IF(AND($G98&lt;DATE(2026,10,1),$G98-$E98&lt;2),"⚠ &lt;48 HR","✓ OK")))))</f>
        <v/>
      </c>
      <c r="I98" s="28" t="n"/>
      <c r="J98" s="28" t="n"/>
      <c r="K98" s="28" t="n"/>
    </row>
    <row r="99">
      <c r="A99" s="25" t="n"/>
      <c r="B99" s="25" t="n"/>
      <c r="C99" s="25" t="n"/>
      <c r="D99" s="26" t="n"/>
      <c r="E99" s="26" t="n"/>
      <c r="F99" s="25" t="n"/>
      <c r="G99" s="26" t="n"/>
      <c r="H99" s="27">
        <f>IF($G99="","",IF(OR($F99="Walk-in",$F99="Inbound call"),"✓ EXEMPT",IF($E99="","⚠ NO SOA",IF($E99&gt;$G99,"⚠ SOA LATE",IF(AND($G99&lt;DATE(2026,10,1),$G99-$E99&lt;2),"⚠ &lt;48 HR","✓ OK")))))</f>
        <v/>
      </c>
      <c r="I99" s="25" t="n"/>
      <c r="J99" s="25" t="n"/>
      <c r="K99" s="25" t="n"/>
    </row>
    <row r="100">
      <c r="A100" s="28" t="n"/>
      <c r="B100" s="28" t="n"/>
      <c r="C100" s="28" t="n"/>
      <c r="D100" s="29" t="n"/>
      <c r="E100" s="29" t="n"/>
      <c r="F100" s="28" t="n"/>
      <c r="G100" s="29" t="n"/>
      <c r="H100" s="30">
        <f>IF($G100="","",IF(OR($F100="Walk-in",$F100="Inbound call"),"✓ EXEMPT",IF($E100="","⚠ NO SOA",IF($E100&gt;$G100,"⚠ SOA LATE",IF(AND($G100&lt;DATE(2026,10,1),$G100-$E100&lt;2),"⚠ &lt;48 HR","✓ OK")))))</f>
        <v/>
      </c>
      <c r="I100" s="28" t="n"/>
      <c r="J100" s="28" t="n"/>
      <c r="K100" s="28" t="n"/>
    </row>
    <row r="101">
      <c r="A101" s="25" t="n"/>
      <c r="B101" s="25" t="n"/>
      <c r="C101" s="25" t="n"/>
      <c r="D101" s="26" t="n"/>
      <c r="E101" s="26" t="n"/>
      <c r="F101" s="25" t="n"/>
      <c r="G101" s="26" t="n"/>
      <c r="H101" s="27">
        <f>IF($G101="","",IF(OR($F101="Walk-in",$F101="Inbound call"),"✓ EXEMPT",IF($E101="","⚠ NO SOA",IF($E101&gt;$G101,"⚠ SOA LATE",IF(AND($G101&lt;DATE(2026,10,1),$G101-$E101&lt;2),"⚠ &lt;48 HR","✓ OK")))))</f>
        <v/>
      </c>
      <c r="I101" s="25" t="n"/>
      <c r="J101" s="25" t="n"/>
      <c r="K101" s="25" t="n"/>
    </row>
    <row r="102">
      <c r="A102" s="28" t="n"/>
      <c r="B102" s="28" t="n"/>
      <c r="C102" s="28" t="n"/>
      <c r="D102" s="29" t="n"/>
      <c r="E102" s="29" t="n"/>
      <c r="F102" s="28" t="n"/>
      <c r="G102" s="29" t="n"/>
      <c r="H102" s="30">
        <f>IF($G102="","",IF(OR($F102="Walk-in",$F102="Inbound call"),"✓ EXEMPT",IF($E102="","⚠ NO SOA",IF($E102&gt;$G102,"⚠ SOA LATE",IF(AND($G102&lt;DATE(2026,10,1),$G102-$E102&lt;2),"⚠ &lt;48 HR","✓ OK")))))</f>
        <v/>
      </c>
      <c r="I102" s="28" t="n"/>
      <c r="J102" s="28" t="n"/>
      <c r="K102" s="28" t="n"/>
    </row>
    <row r="103">
      <c r="A103" s="25" t="n"/>
      <c r="B103" s="25" t="n"/>
      <c r="C103" s="25" t="n"/>
      <c r="D103" s="26" t="n"/>
      <c r="E103" s="26" t="n"/>
      <c r="F103" s="25" t="n"/>
      <c r="G103" s="26" t="n"/>
      <c r="H103" s="27">
        <f>IF($G103="","",IF(OR($F103="Walk-in",$F103="Inbound call"),"✓ EXEMPT",IF($E103="","⚠ NO SOA",IF($E103&gt;$G103,"⚠ SOA LATE",IF(AND($G103&lt;DATE(2026,10,1),$G103-$E103&lt;2),"⚠ &lt;48 HR","✓ OK")))))</f>
        <v/>
      </c>
      <c r="I103" s="25" t="n"/>
      <c r="J103" s="25" t="n"/>
      <c r="K103" s="25" t="n"/>
    </row>
    <row r="104">
      <c r="A104" s="28" t="n"/>
      <c r="B104" s="28" t="n"/>
      <c r="C104" s="28" t="n"/>
      <c r="D104" s="29" t="n"/>
      <c r="E104" s="29" t="n"/>
      <c r="F104" s="28" t="n"/>
      <c r="G104" s="29" t="n"/>
      <c r="H104" s="30">
        <f>IF($G104="","",IF(OR($F104="Walk-in",$F104="Inbound call"),"✓ EXEMPT",IF($E104="","⚠ NO SOA",IF($E104&gt;$G104,"⚠ SOA LATE",IF(AND($G104&lt;DATE(2026,10,1),$G104-$E104&lt;2),"⚠ &lt;48 HR","✓ OK")))))</f>
        <v/>
      </c>
      <c r="I104" s="28" t="n"/>
      <c r="J104" s="28" t="n"/>
      <c r="K104" s="28" t="n"/>
    </row>
    <row r="105">
      <c r="A105" s="25" t="n"/>
      <c r="B105" s="25" t="n"/>
      <c r="C105" s="25" t="n"/>
      <c r="D105" s="26" t="n"/>
      <c r="E105" s="26" t="n"/>
      <c r="F105" s="25" t="n"/>
      <c r="G105" s="26" t="n"/>
      <c r="H105" s="27">
        <f>IF($G105="","",IF(OR($F105="Walk-in",$F105="Inbound call"),"✓ EXEMPT",IF($E105="","⚠ NO SOA",IF($E105&gt;$G105,"⚠ SOA LATE",IF(AND($G105&lt;DATE(2026,10,1),$G105-$E105&lt;2),"⚠ &lt;48 HR","✓ OK")))))</f>
        <v/>
      </c>
      <c r="I105" s="25" t="n"/>
      <c r="J105" s="25" t="n"/>
      <c r="K105" s="25" t="n"/>
    </row>
    <row r="106">
      <c r="A106" s="28" t="n"/>
      <c r="B106" s="28" t="n"/>
      <c r="C106" s="28" t="n"/>
      <c r="D106" s="29" t="n"/>
      <c r="E106" s="29" t="n"/>
      <c r="F106" s="28" t="n"/>
      <c r="G106" s="29" t="n"/>
      <c r="H106" s="30">
        <f>IF($G106="","",IF(OR($F106="Walk-in",$F106="Inbound call"),"✓ EXEMPT",IF($E106="","⚠ NO SOA",IF($E106&gt;$G106,"⚠ SOA LATE",IF(AND($G106&lt;DATE(2026,10,1),$G106-$E106&lt;2),"⚠ &lt;48 HR","✓ OK")))))</f>
        <v/>
      </c>
      <c r="I106" s="28" t="n"/>
      <c r="J106" s="28" t="n"/>
      <c r="K106" s="28" t="n"/>
    </row>
    <row r="107">
      <c r="A107" s="25" t="n"/>
      <c r="B107" s="25" t="n"/>
      <c r="C107" s="25" t="n"/>
      <c r="D107" s="26" t="n"/>
      <c r="E107" s="26" t="n"/>
      <c r="F107" s="25" t="n"/>
      <c r="G107" s="26" t="n"/>
      <c r="H107" s="27">
        <f>IF($G107="","",IF(OR($F107="Walk-in",$F107="Inbound call"),"✓ EXEMPT",IF($E107="","⚠ NO SOA",IF($E107&gt;$G107,"⚠ SOA LATE",IF(AND($G107&lt;DATE(2026,10,1),$G107-$E107&lt;2),"⚠ &lt;48 HR","✓ OK")))))</f>
        <v/>
      </c>
      <c r="I107" s="25" t="n"/>
      <c r="J107" s="25" t="n"/>
      <c r="K107" s="25" t="n"/>
    </row>
    <row r="108">
      <c r="A108" s="28" t="n"/>
      <c r="B108" s="28" t="n"/>
      <c r="C108" s="28" t="n"/>
      <c r="D108" s="29" t="n"/>
      <c r="E108" s="29" t="n"/>
      <c r="F108" s="28" t="n"/>
      <c r="G108" s="29" t="n"/>
      <c r="H108" s="30">
        <f>IF($G108="","",IF(OR($F108="Walk-in",$F108="Inbound call"),"✓ EXEMPT",IF($E108="","⚠ NO SOA",IF($E108&gt;$G108,"⚠ SOA LATE",IF(AND($G108&lt;DATE(2026,10,1),$G108-$E108&lt;2),"⚠ &lt;48 HR","✓ OK")))))</f>
        <v/>
      </c>
      <c r="I108" s="28" t="n"/>
      <c r="J108" s="28" t="n"/>
      <c r="K108" s="28" t="n"/>
    </row>
    <row r="109">
      <c r="A109" s="25" t="n"/>
      <c r="B109" s="25" t="n"/>
      <c r="C109" s="25" t="n"/>
      <c r="D109" s="26" t="n"/>
      <c r="E109" s="26" t="n"/>
      <c r="F109" s="25" t="n"/>
      <c r="G109" s="26" t="n"/>
      <c r="H109" s="27">
        <f>IF($G109="","",IF(OR($F109="Walk-in",$F109="Inbound call"),"✓ EXEMPT",IF($E109="","⚠ NO SOA",IF($E109&gt;$G109,"⚠ SOA LATE",IF(AND($G109&lt;DATE(2026,10,1),$G109-$E109&lt;2),"⚠ &lt;48 HR","✓ OK")))))</f>
        <v/>
      </c>
      <c r="I109" s="25" t="n"/>
      <c r="J109" s="25" t="n"/>
      <c r="K109" s="25" t="n"/>
    </row>
    <row r="110">
      <c r="A110" s="28" t="n"/>
      <c r="B110" s="28" t="n"/>
      <c r="C110" s="28" t="n"/>
      <c r="D110" s="29" t="n"/>
      <c r="E110" s="29" t="n"/>
      <c r="F110" s="28" t="n"/>
      <c r="G110" s="29" t="n"/>
      <c r="H110" s="30">
        <f>IF($G110="","",IF(OR($F110="Walk-in",$F110="Inbound call"),"✓ EXEMPT",IF($E110="","⚠ NO SOA",IF($E110&gt;$G110,"⚠ SOA LATE",IF(AND($G110&lt;DATE(2026,10,1),$G110-$E110&lt;2),"⚠ &lt;48 HR","✓ OK")))))</f>
        <v/>
      </c>
      <c r="I110" s="28" t="n"/>
      <c r="J110" s="28" t="n"/>
      <c r="K110" s="28" t="n"/>
    </row>
    <row r="111">
      <c r="A111" s="25" t="n"/>
      <c r="B111" s="25" t="n"/>
      <c r="C111" s="25" t="n"/>
      <c r="D111" s="26" t="n"/>
      <c r="E111" s="26" t="n"/>
      <c r="F111" s="25" t="n"/>
      <c r="G111" s="26" t="n"/>
      <c r="H111" s="27">
        <f>IF($G111="","",IF(OR($F111="Walk-in",$F111="Inbound call"),"✓ EXEMPT",IF($E111="","⚠ NO SOA",IF($E111&gt;$G111,"⚠ SOA LATE",IF(AND($G111&lt;DATE(2026,10,1),$G111-$E111&lt;2),"⚠ &lt;48 HR","✓ OK")))))</f>
        <v/>
      </c>
      <c r="I111" s="25" t="n"/>
      <c r="J111" s="25" t="n"/>
      <c r="K111" s="25" t="n"/>
    </row>
    <row r="112">
      <c r="A112" s="28" t="n"/>
      <c r="B112" s="28" t="n"/>
      <c r="C112" s="28" t="n"/>
      <c r="D112" s="29" t="n"/>
      <c r="E112" s="29" t="n"/>
      <c r="F112" s="28" t="n"/>
      <c r="G112" s="29" t="n"/>
      <c r="H112" s="30">
        <f>IF($G112="","",IF(OR($F112="Walk-in",$F112="Inbound call"),"✓ EXEMPT",IF($E112="","⚠ NO SOA",IF($E112&gt;$G112,"⚠ SOA LATE",IF(AND($G112&lt;DATE(2026,10,1),$G112-$E112&lt;2),"⚠ &lt;48 HR","✓ OK")))))</f>
        <v/>
      </c>
      <c r="I112" s="28" t="n"/>
      <c r="J112" s="28" t="n"/>
      <c r="K112" s="28" t="n"/>
    </row>
    <row r="113">
      <c r="A113" s="25" t="n"/>
      <c r="B113" s="25" t="n"/>
      <c r="C113" s="25" t="n"/>
      <c r="D113" s="26" t="n"/>
      <c r="E113" s="26" t="n"/>
      <c r="F113" s="25" t="n"/>
      <c r="G113" s="26" t="n"/>
      <c r="H113" s="27">
        <f>IF($G113="","",IF(OR($F113="Walk-in",$F113="Inbound call"),"✓ EXEMPT",IF($E113="","⚠ NO SOA",IF($E113&gt;$G113,"⚠ SOA LATE",IF(AND($G113&lt;DATE(2026,10,1),$G113-$E113&lt;2),"⚠ &lt;48 HR","✓ OK")))))</f>
        <v/>
      </c>
      <c r="I113" s="25" t="n"/>
      <c r="J113" s="25" t="n"/>
      <c r="K113" s="25" t="n"/>
    </row>
    <row r="114">
      <c r="A114" s="28" t="n"/>
      <c r="B114" s="28" t="n"/>
      <c r="C114" s="28" t="n"/>
      <c r="D114" s="29" t="n"/>
      <c r="E114" s="29" t="n"/>
      <c r="F114" s="28" t="n"/>
      <c r="G114" s="29" t="n"/>
      <c r="H114" s="30">
        <f>IF($G114="","",IF(OR($F114="Walk-in",$F114="Inbound call"),"✓ EXEMPT",IF($E114="","⚠ NO SOA",IF($E114&gt;$G114,"⚠ SOA LATE",IF(AND($G114&lt;DATE(2026,10,1),$G114-$E114&lt;2),"⚠ &lt;48 HR","✓ OK")))))</f>
        <v/>
      </c>
      <c r="I114" s="28" t="n"/>
      <c r="J114" s="28" t="n"/>
      <c r="K114" s="28" t="n"/>
    </row>
    <row r="115">
      <c r="A115" s="25" t="n"/>
      <c r="B115" s="25" t="n"/>
      <c r="C115" s="25" t="n"/>
      <c r="D115" s="26" t="n"/>
      <c r="E115" s="26" t="n"/>
      <c r="F115" s="25" t="n"/>
      <c r="G115" s="26" t="n"/>
      <c r="H115" s="27">
        <f>IF($G115="","",IF(OR($F115="Walk-in",$F115="Inbound call"),"✓ EXEMPT",IF($E115="","⚠ NO SOA",IF($E115&gt;$G115,"⚠ SOA LATE",IF(AND($G115&lt;DATE(2026,10,1),$G115-$E115&lt;2),"⚠ &lt;48 HR","✓ OK")))))</f>
        <v/>
      </c>
      <c r="I115" s="25" t="n"/>
      <c r="J115" s="25" t="n"/>
      <c r="K115" s="25" t="n"/>
    </row>
    <row r="116">
      <c r="A116" s="28" t="n"/>
      <c r="B116" s="28" t="n"/>
      <c r="C116" s="28" t="n"/>
      <c r="D116" s="29" t="n"/>
      <c r="E116" s="29" t="n"/>
      <c r="F116" s="28" t="n"/>
      <c r="G116" s="29" t="n"/>
      <c r="H116" s="30">
        <f>IF($G116="","",IF(OR($F116="Walk-in",$F116="Inbound call"),"✓ EXEMPT",IF($E116="","⚠ NO SOA",IF($E116&gt;$G116,"⚠ SOA LATE",IF(AND($G116&lt;DATE(2026,10,1),$G116-$E116&lt;2),"⚠ &lt;48 HR","✓ OK")))))</f>
        <v/>
      </c>
      <c r="I116" s="28" t="n"/>
      <c r="J116" s="28" t="n"/>
      <c r="K116" s="28" t="n"/>
    </row>
    <row r="117">
      <c r="A117" s="25" t="n"/>
      <c r="B117" s="25" t="n"/>
      <c r="C117" s="25" t="n"/>
      <c r="D117" s="26" t="n"/>
      <c r="E117" s="26" t="n"/>
      <c r="F117" s="25" t="n"/>
      <c r="G117" s="26" t="n"/>
      <c r="H117" s="27">
        <f>IF($G117="","",IF(OR($F117="Walk-in",$F117="Inbound call"),"✓ EXEMPT",IF($E117="","⚠ NO SOA",IF($E117&gt;$G117,"⚠ SOA LATE",IF(AND($G117&lt;DATE(2026,10,1),$G117-$E117&lt;2),"⚠ &lt;48 HR","✓ OK")))))</f>
        <v/>
      </c>
      <c r="I117" s="25" t="n"/>
      <c r="J117" s="25" t="n"/>
      <c r="K117" s="25" t="n"/>
    </row>
    <row r="118">
      <c r="A118" s="28" t="n"/>
      <c r="B118" s="28" t="n"/>
      <c r="C118" s="28" t="n"/>
      <c r="D118" s="29" t="n"/>
      <c r="E118" s="29" t="n"/>
      <c r="F118" s="28" t="n"/>
      <c r="G118" s="29" t="n"/>
      <c r="H118" s="30">
        <f>IF($G118="","",IF(OR($F118="Walk-in",$F118="Inbound call"),"✓ EXEMPT",IF($E118="","⚠ NO SOA",IF($E118&gt;$G118,"⚠ SOA LATE",IF(AND($G118&lt;DATE(2026,10,1),$G118-$E118&lt;2),"⚠ &lt;48 HR","✓ OK")))))</f>
        <v/>
      </c>
      <c r="I118" s="28" t="n"/>
      <c r="J118" s="28" t="n"/>
      <c r="K118" s="28" t="n"/>
    </row>
    <row r="119">
      <c r="A119" s="25" t="n"/>
      <c r="B119" s="25" t="n"/>
      <c r="C119" s="25" t="n"/>
      <c r="D119" s="26" t="n"/>
      <c r="E119" s="26" t="n"/>
      <c r="F119" s="25" t="n"/>
      <c r="G119" s="26" t="n"/>
      <c r="H119" s="27">
        <f>IF($G119="","",IF(OR($F119="Walk-in",$F119="Inbound call"),"✓ EXEMPT",IF($E119="","⚠ NO SOA",IF($E119&gt;$G119,"⚠ SOA LATE",IF(AND($G119&lt;DATE(2026,10,1),$G119-$E119&lt;2),"⚠ &lt;48 HR","✓ OK")))))</f>
        <v/>
      </c>
      <c r="I119" s="25" t="n"/>
      <c r="J119" s="25" t="n"/>
      <c r="K119" s="25" t="n"/>
    </row>
    <row r="120">
      <c r="A120" s="28" t="n"/>
      <c r="B120" s="28" t="n"/>
      <c r="C120" s="28" t="n"/>
      <c r="D120" s="29" t="n"/>
      <c r="E120" s="29" t="n"/>
      <c r="F120" s="28" t="n"/>
      <c r="G120" s="29" t="n"/>
      <c r="H120" s="30">
        <f>IF($G120="","",IF(OR($F120="Walk-in",$F120="Inbound call"),"✓ EXEMPT",IF($E120="","⚠ NO SOA",IF($E120&gt;$G120,"⚠ SOA LATE",IF(AND($G120&lt;DATE(2026,10,1),$G120-$E120&lt;2),"⚠ &lt;48 HR","✓ OK")))))</f>
        <v/>
      </c>
      <c r="I120" s="28" t="n"/>
      <c r="J120" s="28" t="n"/>
      <c r="K120" s="28" t="n"/>
    </row>
    <row r="121">
      <c r="A121" s="25" t="n"/>
      <c r="B121" s="25" t="n"/>
      <c r="C121" s="25" t="n"/>
      <c r="D121" s="26" t="n"/>
      <c r="E121" s="26" t="n"/>
      <c r="F121" s="25" t="n"/>
      <c r="G121" s="26" t="n"/>
      <c r="H121" s="27">
        <f>IF($G121="","",IF(OR($F121="Walk-in",$F121="Inbound call"),"✓ EXEMPT",IF($E121="","⚠ NO SOA",IF($E121&gt;$G121,"⚠ SOA LATE",IF(AND($G121&lt;DATE(2026,10,1),$G121-$E121&lt;2),"⚠ &lt;48 HR","✓ OK")))))</f>
        <v/>
      </c>
      <c r="I121" s="25" t="n"/>
      <c r="J121" s="25" t="n"/>
      <c r="K121" s="25" t="n"/>
    </row>
    <row r="122">
      <c r="A122" s="28" t="n"/>
      <c r="B122" s="28" t="n"/>
      <c r="C122" s="28" t="n"/>
      <c r="D122" s="29" t="n"/>
      <c r="E122" s="29" t="n"/>
      <c r="F122" s="28" t="n"/>
      <c r="G122" s="29" t="n"/>
      <c r="H122" s="30">
        <f>IF($G122="","",IF(OR($F122="Walk-in",$F122="Inbound call"),"✓ EXEMPT",IF($E122="","⚠ NO SOA",IF($E122&gt;$G122,"⚠ SOA LATE",IF(AND($G122&lt;DATE(2026,10,1),$G122-$E122&lt;2),"⚠ &lt;48 HR","✓ OK")))))</f>
        <v/>
      </c>
      <c r="I122" s="28" t="n"/>
      <c r="J122" s="28" t="n"/>
      <c r="K122" s="28" t="n"/>
    </row>
    <row r="123">
      <c r="A123" s="25" t="n"/>
      <c r="B123" s="25" t="n"/>
      <c r="C123" s="25" t="n"/>
      <c r="D123" s="26" t="n"/>
      <c r="E123" s="26" t="n"/>
      <c r="F123" s="25" t="n"/>
      <c r="G123" s="26" t="n"/>
      <c r="H123" s="27">
        <f>IF($G123="","",IF(OR($F123="Walk-in",$F123="Inbound call"),"✓ EXEMPT",IF($E123="","⚠ NO SOA",IF($E123&gt;$G123,"⚠ SOA LATE",IF(AND($G123&lt;DATE(2026,10,1),$G123-$E123&lt;2),"⚠ &lt;48 HR","✓ OK")))))</f>
        <v/>
      </c>
      <c r="I123" s="25" t="n"/>
      <c r="J123" s="25" t="n"/>
      <c r="K123" s="25" t="n"/>
    </row>
    <row r="124">
      <c r="A124" s="28" t="n"/>
      <c r="B124" s="28" t="n"/>
      <c r="C124" s="28" t="n"/>
      <c r="D124" s="29" t="n"/>
      <c r="E124" s="29" t="n"/>
      <c r="F124" s="28" t="n"/>
      <c r="G124" s="29" t="n"/>
      <c r="H124" s="30">
        <f>IF($G124="","",IF(OR($F124="Walk-in",$F124="Inbound call"),"✓ EXEMPT",IF($E124="","⚠ NO SOA",IF($E124&gt;$G124,"⚠ SOA LATE",IF(AND($G124&lt;DATE(2026,10,1),$G124-$E124&lt;2),"⚠ &lt;48 HR","✓ OK")))))</f>
        <v/>
      </c>
      <c r="I124" s="28" t="n"/>
      <c r="J124" s="28" t="n"/>
      <c r="K124" s="28" t="n"/>
    </row>
    <row r="125">
      <c r="A125" s="25" t="n"/>
      <c r="B125" s="25" t="n"/>
      <c r="C125" s="25" t="n"/>
      <c r="D125" s="26" t="n"/>
      <c r="E125" s="26" t="n"/>
      <c r="F125" s="25" t="n"/>
      <c r="G125" s="26" t="n"/>
      <c r="H125" s="27">
        <f>IF($G125="","",IF(OR($F125="Walk-in",$F125="Inbound call"),"✓ EXEMPT",IF($E125="","⚠ NO SOA",IF($E125&gt;$G125,"⚠ SOA LATE",IF(AND($G125&lt;DATE(2026,10,1),$G125-$E125&lt;2),"⚠ &lt;48 HR","✓ OK")))))</f>
        <v/>
      </c>
      <c r="I125" s="25" t="n"/>
      <c r="J125" s="25" t="n"/>
      <c r="K125" s="25" t="n"/>
    </row>
    <row r="126">
      <c r="A126" s="28" t="n"/>
      <c r="B126" s="28" t="n"/>
      <c r="C126" s="28" t="n"/>
      <c r="D126" s="29" t="n"/>
      <c r="E126" s="29" t="n"/>
      <c r="F126" s="28" t="n"/>
      <c r="G126" s="29" t="n"/>
      <c r="H126" s="30">
        <f>IF($G126="","",IF(OR($F126="Walk-in",$F126="Inbound call"),"✓ EXEMPT",IF($E126="","⚠ NO SOA",IF($E126&gt;$G126,"⚠ SOA LATE",IF(AND($G126&lt;DATE(2026,10,1),$G126-$E126&lt;2),"⚠ &lt;48 HR","✓ OK")))))</f>
        <v/>
      </c>
      <c r="I126" s="28" t="n"/>
      <c r="J126" s="28" t="n"/>
      <c r="K126" s="28" t="n"/>
    </row>
    <row r="127">
      <c r="A127" s="25" t="n"/>
      <c r="B127" s="25" t="n"/>
      <c r="C127" s="25" t="n"/>
      <c r="D127" s="26" t="n"/>
      <c r="E127" s="26" t="n"/>
      <c r="F127" s="25" t="n"/>
      <c r="G127" s="26" t="n"/>
      <c r="H127" s="27">
        <f>IF($G127="","",IF(OR($F127="Walk-in",$F127="Inbound call"),"✓ EXEMPT",IF($E127="","⚠ NO SOA",IF($E127&gt;$G127,"⚠ SOA LATE",IF(AND($G127&lt;DATE(2026,10,1),$G127-$E127&lt;2),"⚠ &lt;48 HR","✓ OK")))))</f>
        <v/>
      </c>
      <c r="I127" s="25" t="n"/>
      <c r="J127" s="25" t="n"/>
      <c r="K127" s="25" t="n"/>
    </row>
    <row r="128">
      <c r="A128" s="28" t="n"/>
      <c r="B128" s="28" t="n"/>
      <c r="C128" s="28" t="n"/>
      <c r="D128" s="29" t="n"/>
      <c r="E128" s="29" t="n"/>
      <c r="F128" s="28" t="n"/>
      <c r="G128" s="29" t="n"/>
      <c r="H128" s="30">
        <f>IF($G128="","",IF(OR($F128="Walk-in",$F128="Inbound call"),"✓ EXEMPT",IF($E128="","⚠ NO SOA",IF($E128&gt;$G128,"⚠ SOA LATE",IF(AND($G128&lt;DATE(2026,10,1),$G128-$E128&lt;2),"⚠ &lt;48 HR","✓ OK")))))</f>
        <v/>
      </c>
      <c r="I128" s="28" t="n"/>
      <c r="J128" s="28" t="n"/>
      <c r="K128" s="28" t="n"/>
    </row>
    <row r="129">
      <c r="A129" s="25" t="n"/>
      <c r="B129" s="25" t="n"/>
      <c r="C129" s="25" t="n"/>
      <c r="D129" s="26" t="n"/>
      <c r="E129" s="26" t="n"/>
      <c r="F129" s="25" t="n"/>
      <c r="G129" s="26" t="n"/>
      <c r="H129" s="27">
        <f>IF($G129="","",IF(OR($F129="Walk-in",$F129="Inbound call"),"✓ EXEMPT",IF($E129="","⚠ NO SOA",IF($E129&gt;$G129,"⚠ SOA LATE",IF(AND($G129&lt;DATE(2026,10,1),$G129-$E129&lt;2),"⚠ &lt;48 HR","✓ OK")))))</f>
        <v/>
      </c>
      <c r="I129" s="25" t="n"/>
      <c r="J129" s="25" t="n"/>
      <c r="K129" s="25" t="n"/>
    </row>
    <row r="130">
      <c r="A130" s="28" t="n"/>
      <c r="B130" s="28" t="n"/>
      <c r="C130" s="28" t="n"/>
      <c r="D130" s="29" t="n"/>
      <c r="E130" s="29" t="n"/>
      <c r="F130" s="28" t="n"/>
      <c r="G130" s="29" t="n"/>
      <c r="H130" s="30">
        <f>IF($G130="","",IF(OR($F130="Walk-in",$F130="Inbound call"),"✓ EXEMPT",IF($E130="","⚠ NO SOA",IF($E130&gt;$G130,"⚠ SOA LATE",IF(AND($G130&lt;DATE(2026,10,1),$G130-$E130&lt;2),"⚠ &lt;48 HR","✓ OK")))))</f>
        <v/>
      </c>
      <c r="I130" s="28" t="n"/>
      <c r="J130" s="28" t="n"/>
      <c r="K130" s="28" t="n"/>
    </row>
    <row r="131">
      <c r="A131" s="25" t="n"/>
      <c r="B131" s="25" t="n"/>
      <c r="C131" s="25" t="n"/>
      <c r="D131" s="26" t="n"/>
      <c r="E131" s="26" t="n"/>
      <c r="F131" s="25" t="n"/>
      <c r="G131" s="26" t="n"/>
      <c r="H131" s="27">
        <f>IF($G131="","",IF(OR($F131="Walk-in",$F131="Inbound call"),"✓ EXEMPT",IF($E131="","⚠ NO SOA",IF($E131&gt;$G131,"⚠ SOA LATE",IF(AND($G131&lt;DATE(2026,10,1),$G131-$E131&lt;2),"⚠ &lt;48 HR","✓ OK")))))</f>
        <v/>
      </c>
      <c r="I131" s="25" t="n"/>
      <c r="J131" s="25" t="n"/>
      <c r="K131" s="25" t="n"/>
    </row>
    <row r="132">
      <c r="A132" s="28" t="n"/>
      <c r="B132" s="28" t="n"/>
      <c r="C132" s="28" t="n"/>
      <c r="D132" s="29" t="n"/>
      <c r="E132" s="29" t="n"/>
      <c r="F132" s="28" t="n"/>
      <c r="G132" s="29" t="n"/>
      <c r="H132" s="30">
        <f>IF($G132="","",IF(OR($F132="Walk-in",$F132="Inbound call"),"✓ EXEMPT",IF($E132="","⚠ NO SOA",IF($E132&gt;$G132,"⚠ SOA LATE",IF(AND($G132&lt;DATE(2026,10,1),$G132-$E132&lt;2),"⚠ &lt;48 HR","✓ OK")))))</f>
        <v/>
      </c>
      <c r="I132" s="28" t="n"/>
      <c r="J132" s="28" t="n"/>
      <c r="K132" s="28" t="n"/>
    </row>
    <row r="133">
      <c r="A133" s="25" t="n"/>
      <c r="B133" s="25" t="n"/>
      <c r="C133" s="25" t="n"/>
      <c r="D133" s="26" t="n"/>
      <c r="E133" s="26" t="n"/>
      <c r="F133" s="25" t="n"/>
      <c r="G133" s="26" t="n"/>
      <c r="H133" s="27">
        <f>IF($G133="","",IF(OR($F133="Walk-in",$F133="Inbound call"),"✓ EXEMPT",IF($E133="","⚠ NO SOA",IF($E133&gt;$G133,"⚠ SOA LATE",IF(AND($G133&lt;DATE(2026,10,1),$G133-$E133&lt;2),"⚠ &lt;48 HR","✓ OK")))))</f>
        <v/>
      </c>
      <c r="I133" s="25" t="n"/>
      <c r="J133" s="25" t="n"/>
      <c r="K133" s="25" t="n"/>
    </row>
    <row r="134">
      <c r="A134" s="28" t="n"/>
      <c r="B134" s="28" t="n"/>
      <c r="C134" s="28" t="n"/>
      <c r="D134" s="29" t="n"/>
      <c r="E134" s="29" t="n"/>
      <c r="F134" s="28" t="n"/>
      <c r="G134" s="29" t="n"/>
      <c r="H134" s="30">
        <f>IF($G134="","",IF(OR($F134="Walk-in",$F134="Inbound call"),"✓ EXEMPT",IF($E134="","⚠ NO SOA",IF($E134&gt;$G134,"⚠ SOA LATE",IF(AND($G134&lt;DATE(2026,10,1),$G134-$E134&lt;2),"⚠ &lt;48 HR","✓ OK")))))</f>
        <v/>
      </c>
      <c r="I134" s="28" t="n"/>
      <c r="J134" s="28" t="n"/>
      <c r="K134" s="28" t="n"/>
    </row>
    <row r="135">
      <c r="A135" s="25" t="n"/>
      <c r="B135" s="25" t="n"/>
      <c r="C135" s="25" t="n"/>
      <c r="D135" s="26" t="n"/>
      <c r="E135" s="26" t="n"/>
      <c r="F135" s="25" t="n"/>
      <c r="G135" s="26" t="n"/>
      <c r="H135" s="27">
        <f>IF($G135="","",IF(OR($F135="Walk-in",$F135="Inbound call"),"✓ EXEMPT",IF($E135="","⚠ NO SOA",IF($E135&gt;$G135,"⚠ SOA LATE",IF(AND($G135&lt;DATE(2026,10,1),$G135-$E135&lt;2),"⚠ &lt;48 HR","✓ OK")))))</f>
        <v/>
      </c>
      <c r="I135" s="25" t="n"/>
      <c r="J135" s="25" t="n"/>
      <c r="K135" s="25" t="n"/>
    </row>
    <row r="136">
      <c r="A136" s="28" t="n"/>
      <c r="B136" s="28" t="n"/>
      <c r="C136" s="28" t="n"/>
      <c r="D136" s="29" t="n"/>
      <c r="E136" s="29" t="n"/>
      <c r="F136" s="28" t="n"/>
      <c r="G136" s="29" t="n"/>
      <c r="H136" s="30">
        <f>IF($G136="","",IF(OR($F136="Walk-in",$F136="Inbound call"),"✓ EXEMPT",IF($E136="","⚠ NO SOA",IF($E136&gt;$G136,"⚠ SOA LATE",IF(AND($G136&lt;DATE(2026,10,1),$G136-$E136&lt;2),"⚠ &lt;48 HR","✓ OK")))))</f>
        <v/>
      </c>
      <c r="I136" s="28" t="n"/>
      <c r="J136" s="28" t="n"/>
      <c r="K136" s="28" t="n"/>
    </row>
    <row r="137">
      <c r="A137" s="25" t="n"/>
      <c r="B137" s="25" t="n"/>
      <c r="C137" s="25" t="n"/>
      <c r="D137" s="26" t="n"/>
      <c r="E137" s="26" t="n"/>
      <c r="F137" s="25" t="n"/>
      <c r="G137" s="26" t="n"/>
      <c r="H137" s="27">
        <f>IF($G137="","",IF(OR($F137="Walk-in",$F137="Inbound call"),"✓ EXEMPT",IF($E137="","⚠ NO SOA",IF($E137&gt;$G137,"⚠ SOA LATE",IF(AND($G137&lt;DATE(2026,10,1),$G137-$E137&lt;2),"⚠ &lt;48 HR","✓ OK")))))</f>
        <v/>
      </c>
      <c r="I137" s="25" t="n"/>
      <c r="J137" s="25" t="n"/>
      <c r="K137" s="25" t="n"/>
    </row>
    <row r="138">
      <c r="A138" s="28" t="n"/>
      <c r="B138" s="28" t="n"/>
      <c r="C138" s="28" t="n"/>
      <c r="D138" s="29" t="n"/>
      <c r="E138" s="29" t="n"/>
      <c r="F138" s="28" t="n"/>
      <c r="G138" s="29" t="n"/>
      <c r="H138" s="30">
        <f>IF($G138="","",IF(OR($F138="Walk-in",$F138="Inbound call"),"✓ EXEMPT",IF($E138="","⚠ NO SOA",IF($E138&gt;$G138,"⚠ SOA LATE",IF(AND($G138&lt;DATE(2026,10,1),$G138-$E138&lt;2),"⚠ &lt;48 HR","✓ OK")))))</f>
        <v/>
      </c>
      <c r="I138" s="28" t="n"/>
      <c r="J138" s="28" t="n"/>
      <c r="K138" s="28" t="n"/>
    </row>
    <row r="139">
      <c r="A139" s="25" t="n"/>
      <c r="B139" s="25" t="n"/>
      <c r="C139" s="25" t="n"/>
      <c r="D139" s="26" t="n"/>
      <c r="E139" s="26" t="n"/>
      <c r="F139" s="25" t="n"/>
      <c r="G139" s="26" t="n"/>
      <c r="H139" s="27">
        <f>IF($G139="","",IF(OR($F139="Walk-in",$F139="Inbound call"),"✓ EXEMPT",IF($E139="","⚠ NO SOA",IF($E139&gt;$G139,"⚠ SOA LATE",IF(AND($G139&lt;DATE(2026,10,1),$G139-$E139&lt;2),"⚠ &lt;48 HR","✓ OK")))))</f>
        <v/>
      </c>
      <c r="I139" s="25" t="n"/>
      <c r="J139" s="25" t="n"/>
      <c r="K139" s="25" t="n"/>
    </row>
    <row r="140">
      <c r="A140" s="28" t="n"/>
      <c r="B140" s="28" t="n"/>
      <c r="C140" s="28" t="n"/>
      <c r="D140" s="29" t="n"/>
      <c r="E140" s="29" t="n"/>
      <c r="F140" s="28" t="n"/>
      <c r="G140" s="29" t="n"/>
      <c r="H140" s="30">
        <f>IF($G140="","",IF(OR($F140="Walk-in",$F140="Inbound call"),"✓ EXEMPT",IF($E140="","⚠ NO SOA",IF($E140&gt;$G140,"⚠ SOA LATE",IF(AND($G140&lt;DATE(2026,10,1),$G140-$E140&lt;2),"⚠ &lt;48 HR","✓ OK")))))</f>
        <v/>
      </c>
      <c r="I140" s="28" t="n"/>
      <c r="J140" s="28" t="n"/>
      <c r="K140" s="28" t="n"/>
    </row>
    <row r="141">
      <c r="A141" s="25" t="n"/>
      <c r="B141" s="25" t="n"/>
      <c r="C141" s="25" t="n"/>
      <c r="D141" s="26" t="n"/>
      <c r="E141" s="26" t="n"/>
      <c r="F141" s="25" t="n"/>
      <c r="G141" s="26" t="n"/>
      <c r="H141" s="27">
        <f>IF($G141="","",IF(OR($F141="Walk-in",$F141="Inbound call"),"✓ EXEMPT",IF($E141="","⚠ NO SOA",IF($E141&gt;$G141,"⚠ SOA LATE",IF(AND($G141&lt;DATE(2026,10,1),$G141-$E141&lt;2),"⚠ &lt;48 HR","✓ OK")))))</f>
        <v/>
      </c>
      <c r="I141" s="25" t="n"/>
      <c r="J141" s="25" t="n"/>
      <c r="K141" s="25" t="n"/>
    </row>
    <row r="142">
      <c r="A142" s="28" t="n"/>
      <c r="B142" s="28" t="n"/>
      <c r="C142" s="28" t="n"/>
      <c r="D142" s="29" t="n"/>
      <c r="E142" s="29" t="n"/>
      <c r="F142" s="28" t="n"/>
      <c r="G142" s="29" t="n"/>
      <c r="H142" s="30">
        <f>IF($G142="","",IF(OR($F142="Walk-in",$F142="Inbound call"),"✓ EXEMPT",IF($E142="","⚠ NO SOA",IF($E142&gt;$G142,"⚠ SOA LATE",IF(AND($G142&lt;DATE(2026,10,1),$G142-$E142&lt;2),"⚠ &lt;48 HR","✓ OK")))))</f>
        <v/>
      </c>
      <c r="I142" s="28" t="n"/>
      <c r="J142" s="28" t="n"/>
      <c r="K142" s="28" t="n"/>
    </row>
    <row r="143">
      <c r="A143" s="25" t="n"/>
      <c r="B143" s="25" t="n"/>
      <c r="C143" s="25" t="n"/>
      <c r="D143" s="26" t="n"/>
      <c r="E143" s="26" t="n"/>
      <c r="F143" s="25" t="n"/>
      <c r="G143" s="26" t="n"/>
      <c r="H143" s="27">
        <f>IF($G143="","",IF(OR($F143="Walk-in",$F143="Inbound call"),"✓ EXEMPT",IF($E143="","⚠ NO SOA",IF($E143&gt;$G143,"⚠ SOA LATE",IF(AND($G143&lt;DATE(2026,10,1),$G143-$E143&lt;2),"⚠ &lt;48 HR","✓ OK")))))</f>
        <v/>
      </c>
      <c r="I143" s="25" t="n"/>
      <c r="J143" s="25" t="n"/>
      <c r="K143" s="25" t="n"/>
    </row>
    <row r="144">
      <c r="A144" s="28" t="n"/>
      <c r="B144" s="28" t="n"/>
      <c r="C144" s="28" t="n"/>
      <c r="D144" s="29" t="n"/>
      <c r="E144" s="29" t="n"/>
      <c r="F144" s="28" t="n"/>
      <c r="G144" s="29" t="n"/>
      <c r="H144" s="30">
        <f>IF($G144="","",IF(OR($F144="Walk-in",$F144="Inbound call"),"✓ EXEMPT",IF($E144="","⚠ NO SOA",IF($E144&gt;$G144,"⚠ SOA LATE",IF(AND($G144&lt;DATE(2026,10,1),$G144-$E144&lt;2),"⚠ &lt;48 HR","✓ OK")))))</f>
        <v/>
      </c>
      <c r="I144" s="28" t="n"/>
      <c r="J144" s="28" t="n"/>
      <c r="K144" s="28" t="n"/>
    </row>
    <row r="145">
      <c r="A145" s="25" t="n"/>
      <c r="B145" s="25" t="n"/>
      <c r="C145" s="25" t="n"/>
      <c r="D145" s="26" t="n"/>
      <c r="E145" s="26" t="n"/>
      <c r="F145" s="25" t="n"/>
      <c r="G145" s="26" t="n"/>
      <c r="H145" s="27">
        <f>IF($G145="","",IF(OR($F145="Walk-in",$F145="Inbound call"),"✓ EXEMPT",IF($E145="","⚠ NO SOA",IF($E145&gt;$G145,"⚠ SOA LATE",IF(AND($G145&lt;DATE(2026,10,1),$G145-$E145&lt;2),"⚠ &lt;48 HR","✓ OK")))))</f>
        <v/>
      </c>
      <c r="I145" s="25" t="n"/>
      <c r="J145" s="25" t="n"/>
      <c r="K145" s="25" t="n"/>
    </row>
    <row r="146">
      <c r="A146" s="28" t="n"/>
      <c r="B146" s="28" t="n"/>
      <c r="C146" s="28" t="n"/>
      <c r="D146" s="29" t="n"/>
      <c r="E146" s="29" t="n"/>
      <c r="F146" s="28" t="n"/>
      <c r="G146" s="29" t="n"/>
      <c r="H146" s="30">
        <f>IF($G146="","",IF(OR($F146="Walk-in",$F146="Inbound call"),"✓ EXEMPT",IF($E146="","⚠ NO SOA",IF($E146&gt;$G146,"⚠ SOA LATE",IF(AND($G146&lt;DATE(2026,10,1),$G146-$E146&lt;2),"⚠ &lt;48 HR","✓ OK")))))</f>
        <v/>
      </c>
      <c r="I146" s="28" t="n"/>
      <c r="J146" s="28" t="n"/>
      <c r="K146" s="28" t="n"/>
    </row>
    <row r="147">
      <c r="A147" s="25" t="n"/>
      <c r="B147" s="25" t="n"/>
      <c r="C147" s="25" t="n"/>
      <c r="D147" s="26" t="n"/>
      <c r="E147" s="26" t="n"/>
      <c r="F147" s="25" t="n"/>
      <c r="G147" s="26" t="n"/>
      <c r="H147" s="27">
        <f>IF($G147="","",IF(OR($F147="Walk-in",$F147="Inbound call"),"✓ EXEMPT",IF($E147="","⚠ NO SOA",IF($E147&gt;$G147,"⚠ SOA LATE",IF(AND($G147&lt;DATE(2026,10,1),$G147-$E147&lt;2),"⚠ &lt;48 HR","✓ OK")))))</f>
        <v/>
      </c>
      <c r="I147" s="25" t="n"/>
      <c r="J147" s="25" t="n"/>
      <c r="K147" s="25" t="n"/>
    </row>
    <row r="148">
      <c r="A148" s="28" t="n"/>
      <c r="B148" s="28" t="n"/>
      <c r="C148" s="28" t="n"/>
      <c r="D148" s="29" t="n"/>
      <c r="E148" s="29" t="n"/>
      <c r="F148" s="28" t="n"/>
      <c r="G148" s="29" t="n"/>
      <c r="H148" s="30">
        <f>IF($G148="","",IF(OR($F148="Walk-in",$F148="Inbound call"),"✓ EXEMPT",IF($E148="","⚠ NO SOA",IF($E148&gt;$G148,"⚠ SOA LATE",IF(AND($G148&lt;DATE(2026,10,1),$G148-$E148&lt;2),"⚠ &lt;48 HR","✓ OK")))))</f>
        <v/>
      </c>
      <c r="I148" s="28" t="n"/>
      <c r="J148" s="28" t="n"/>
      <c r="K148" s="28" t="n"/>
    </row>
    <row r="149">
      <c r="A149" s="25" t="n"/>
      <c r="B149" s="25" t="n"/>
      <c r="C149" s="25" t="n"/>
      <c r="D149" s="26" t="n"/>
      <c r="E149" s="26" t="n"/>
      <c r="F149" s="25" t="n"/>
      <c r="G149" s="26" t="n"/>
      <c r="H149" s="27">
        <f>IF($G149="","",IF(OR($F149="Walk-in",$F149="Inbound call"),"✓ EXEMPT",IF($E149="","⚠ NO SOA",IF($E149&gt;$G149,"⚠ SOA LATE",IF(AND($G149&lt;DATE(2026,10,1),$G149-$E149&lt;2),"⚠ &lt;48 HR","✓ OK")))))</f>
        <v/>
      </c>
      <c r="I149" s="25" t="n"/>
      <c r="J149" s="25" t="n"/>
      <c r="K149" s="25" t="n"/>
    </row>
    <row r="150">
      <c r="A150" s="28" t="n"/>
      <c r="B150" s="28" t="n"/>
      <c r="C150" s="28" t="n"/>
      <c r="D150" s="29" t="n"/>
      <c r="E150" s="29" t="n"/>
      <c r="F150" s="28" t="n"/>
      <c r="G150" s="29" t="n"/>
      <c r="H150" s="30">
        <f>IF($G150="","",IF(OR($F150="Walk-in",$F150="Inbound call"),"✓ EXEMPT",IF($E150="","⚠ NO SOA",IF($E150&gt;$G150,"⚠ SOA LATE",IF(AND($G150&lt;DATE(2026,10,1),$G150-$E150&lt;2),"⚠ &lt;48 HR","✓ OK")))))</f>
        <v/>
      </c>
      <c r="I150" s="28" t="n"/>
      <c r="J150" s="28" t="n"/>
      <c r="K150" s="28" t="n"/>
    </row>
    <row r="151">
      <c r="A151" s="25" t="n"/>
      <c r="B151" s="25" t="n"/>
      <c r="C151" s="25" t="n"/>
      <c r="D151" s="26" t="n"/>
      <c r="E151" s="26" t="n"/>
      <c r="F151" s="25" t="n"/>
      <c r="G151" s="26" t="n"/>
      <c r="H151" s="27">
        <f>IF($G151="","",IF(OR($F151="Walk-in",$F151="Inbound call"),"✓ EXEMPT",IF($E151="","⚠ NO SOA",IF($E151&gt;$G151,"⚠ SOA LATE",IF(AND($G151&lt;DATE(2026,10,1),$G151-$E151&lt;2),"⚠ &lt;48 HR","✓ OK")))))</f>
        <v/>
      </c>
      <c r="I151" s="25" t="n"/>
      <c r="J151" s="25" t="n"/>
      <c r="K151" s="25" t="n"/>
    </row>
    <row r="152">
      <c r="A152" s="28" t="n"/>
      <c r="B152" s="28" t="n"/>
      <c r="C152" s="28" t="n"/>
      <c r="D152" s="29" t="n"/>
      <c r="E152" s="29" t="n"/>
      <c r="F152" s="28" t="n"/>
      <c r="G152" s="29" t="n"/>
      <c r="H152" s="30">
        <f>IF($G152="","",IF(OR($F152="Walk-in",$F152="Inbound call"),"✓ EXEMPT",IF($E152="","⚠ NO SOA",IF($E152&gt;$G152,"⚠ SOA LATE",IF(AND($G152&lt;DATE(2026,10,1),$G152-$E152&lt;2),"⚠ &lt;48 HR","✓ OK")))))</f>
        <v/>
      </c>
      <c r="I152" s="28" t="n"/>
      <c r="J152" s="28" t="n"/>
      <c r="K152" s="28" t="n"/>
    </row>
    <row r="153">
      <c r="A153" s="25" t="n"/>
      <c r="B153" s="25" t="n"/>
      <c r="C153" s="25" t="n"/>
      <c r="D153" s="26" t="n"/>
      <c r="E153" s="26" t="n"/>
      <c r="F153" s="25" t="n"/>
      <c r="G153" s="26" t="n"/>
      <c r="H153" s="27">
        <f>IF($G153="","",IF(OR($F153="Walk-in",$F153="Inbound call"),"✓ EXEMPT",IF($E153="","⚠ NO SOA",IF($E153&gt;$G153,"⚠ SOA LATE",IF(AND($G153&lt;DATE(2026,10,1),$G153-$E153&lt;2),"⚠ &lt;48 HR","✓ OK")))))</f>
        <v/>
      </c>
      <c r="I153" s="25" t="n"/>
      <c r="J153" s="25" t="n"/>
      <c r="K153" s="25" t="n"/>
    </row>
    <row r="154">
      <c r="A154" s="28" t="n"/>
      <c r="B154" s="28" t="n"/>
      <c r="C154" s="28" t="n"/>
      <c r="D154" s="29" t="n"/>
      <c r="E154" s="29" t="n"/>
      <c r="F154" s="28" t="n"/>
      <c r="G154" s="29" t="n"/>
      <c r="H154" s="30">
        <f>IF($G154="","",IF(OR($F154="Walk-in",$F154="Inbound call"),"✓ EXEMPT",IF($E154="","⚠ NO SOA",IF($E154&gt;$G154,"⚠ SOA LATE",IF(AND($G154&lt;DATE(2026,10,1),$G154-$E154&lt;2),"⚠ &lt;48 HR","✓ OK")))))</f>
        <v/>
      </c>
      <c r="I154" s="28" t="n"/>
      <c r="J154" s="28" t="n"/>
      <c r="K154" s="28" t="n"/>
    </row>
    <row r="155">
      <c r="A155" s="25" t="n"/>
      <c r="B155" s="25" t="n"/>
      <c r="C155" s="25" t="n"/>
      <c r="D155" s="26" t="n"/>
      <c r="E155" s="26" t="n"/>
      <c r="F155" s="25" t="n"/>
      <c r="G155" s="26" t="n"/>
      <c r="H155" s="27">
        <f>IF($G155="","",IF(OR($F155="Walk-in",$F155="Inbound call"),"✓ EXEMPT",IF($E155="","⚠ NO SOA",IF($E155&gt;$G155,"⚠ SOA LATE",IF(AND($G155&lt;DATE(2026,10,1),$G155-$E155&lt;2),"⚠ &lt;48 HR","✓ OK")))))</f>
        <v/>
      </c>
      <c r="I155" s="25" t="n"/>
      <c r="J155" s="25" t="n"/>
      <c r="K155" s="25" t="n"/>
    </row>
    <row r="156">
      <c r="A156" s="28" t="n"/>
      <c r="B156" s="28" t="n"/>
      <c r="C156" s="28" t="n"/>
      <c r="D156" s="29" t="n"/>
      <c r="E156" s="29" t="n"/>
      <c r="F156" s="28" t="n"/>
      <c r="G156" s="29" t="n"/>
      <c r="H156" s="30">
        <f>IF($G156="","",IF(OR($F156="Walk-in",$F156="Inbound call"),"✓ EXEMPT",IF($E156="","⚠ NO SOA",IF($E156&gt;$G156,"⚠ SOA LATE",IF(AND($G156&lt;DATE(2026,10,1),$G156-$E156&lt;2),"⚠ &lt;48 HR","✓ OK")))))</f>
        <v/>
      </c>
      <c r="I156" s="28" t="n"/>
      <c r="J156" s="28" t="n"/>
      <c r="K156" s="28" t="n"/>
    </row>
    <row r="157">
      <c r="A157" s="25" t="n"/>
      <c r="B157" s="25" t="n"/>
      <c r="C157" s="25" t="n"/>
      <c r="D157" s="26" t="n"/>
      <c r="E157" s="26" t="n"/>
      <c r="F157" s="25" t="n"/>
      <c r="G157" s="26" t="n"/>
      <c r="H157" s="27">
        <f>IF($G157="","",IF(OR($F157="Walk-in",$F157="Inbound call"),"✓ EXEMPT",IF($E157="","⚠ NO SOA",IF($E157&gt;$G157,"⚠ SOA LATE",IF(AND($G157&lt;DATE(2026,10,1),$G157-$E157&lt;2),"⚠ &lt;48 HR","✓ OK")))))</f>
        <v/>
      </c>
      <c r="I157" s="25" t="n"/>
      <c r="J157" s="25" t="n"/>
      <c r="K157" s="25" t="n"/>
    </row>
    <row r="158">
      <c r="A158" s="28" t="n"/>
      <c r="B158" s="28" t="n"/>
      <c r="C158" s="28" t="n"/>
      <c r="D158" s="29" t="n"/>
      <c r="E158" s="29" t="n"/>
      <c r="F158" s="28" t="n"/>
      <c r="G158" s="29" t="n"/>
      <c r="H158" s="30">
        <f>IF($G158="","",IF(OR($F158="Walk-in",$F158="Inbound call"),"✓ EXEMPT",IF($E158="","⚠ NO SOA",IF($E158&gt;$G158,"⚠ SOA LATE",IF(AND($G158&lt;DATE(2026,10,1),$G158-$E158&lt;2),"⚠ &lt;48 HR","✓ OK")))))</f>
        <v/>
      </c>
      <c r="I158" s="28" t="n"/>
      <c r="J158" s="28" t="n"/>
      <c r="K158" s="28" t="n"/>
    </row>
    <row r="159">
      <c r="A159" s="25" t="n"/>
      <c r="B159" s="25" t="n"/>
      <c r="C159" s="25" t="n"/>
      <c r="D159" s="26" t="n"/>
      <c r="E159" s="26" t="n"/>
      <c r="F159" s="25" t="n"/>
      <c r="G159" s="26" t="n"/>
      <c r="H159" s="27">
        <f>IF($G159="","",IF(OR($F159="Walk-in",$F159="Inbound call"),"✓ EXEMPT",IF($E159="","⚠ NO SOA",IF($E159&gt;$G159,"⚠ SOA LATE",IF(AND($G159&lt;DATE(2026,10,1),$G159-$E159&lt;2),"⚠ &lt;48 HR","✓ OK")))))</f>
        <v/>
      </c>
      <c r="I159" s="25" t="n"/>
      <c r="J159" s="25" t="n"/>
      <c r="K159" s="25" t="n"/>
    </row>
    <row r="160">
      <c r="A160" s="28" t="n"/>
      <c r="B160" s="28" t="n"/>
      <c r="C160" s="28" t="n"/>
      <c r="D160" s="29" t="n"/>
      <c r="E160" s="29" t="n"/>
      <c r="F160" s="28" t="n"/>
      <c r="G160" s="29" t="n"/>
      <c r="H160" s="30">
        <f>IF($G160="","",IF(OR($F160="Walk-in",$F160="Inbound call"),"✓ EXEMPT",IF($E160="","⚠ NO SOA",IF($E160&gt;$G160,"⚠ SOA LATE",IF(AND($G160&lt;DATE(2026,10,1),$G160-$E160&lt;2),"⚠ &lt;48 HR","✓ OK")))))</f>
        <v/>
      </c>
      <c r="I160" s="28" t="n"/>
      <c r="J160" s="28" t="n"/>
      <c r="K160" s="28" t="n"/>
    </row>
    <row r="161">
      <c r="A161" s="25" t="n"/>
      <c r="B161" s="25" t="n"/>
      <c r="C161" s="25" t="n"/>
      <c r="D161" s="26" t="n"/>
      <c r="E161" s="26" t="n"/>
      <c r="F161" s="25" t="n"/>
      <c r="G161" s="26" t="n"/>
      <c r="H161" s="27">
        <f>IF($G161="","",IF(OR($F161="Walk-in",$F161="Inbound call"),"✓ EXEMPT",IF($E161="","⚠ NO SOA",IF($E161&gt;$G161,"⚠ SOA LATE",IF(AND($G161&lt;DATE(2026,10,1),$G161-$E161&lt;2),"⚠ &lt;48 HR","✓ OK")))))</f>
        <v/>
      </c>
      <c r="I161" s="25" t="n"/>
      <c r="J161" s="25" t="n"/>
      <c r="K161" s="25" t="n"/>
    </row>
    <row r="162">
      <c r="A162" s="28" t="n"/>
      <c r="B162" s="28" t="n"/>
      <c r="C162" s="28" t="n"/>
      <c r="D162" s="29" t="n"/>
      <c r="E162" s="29" t="n"/>
      <c r="F162" s="28" t="n"/>
      <c r="G162" s="29" t="n"/>
      <c r="H162" s="30">
        <f>IF($G162="","",IF(OR($F162="Walk-in",$F162="Inbound call"),"✓ EXEMPT",IF($E162="","⚠ NO SOA",IF($E162&gt;$G162,"⚠ SOA LATE",IF(AND($G162&lt;DATE(2026,10,1),$G162-$E162&lt;2),"⚠ &lt;48 HR","✓ OK")))))</f>
        <v/>
      </c>
      <c r="I162" s="28" t="n"/>
      <c r="J162" s="28" t="n"/>
      <c r="K162" s="28" t="n"/>
    </row>
    <row r="163">
      <c r="A163" s="25" t="n"/>
      <c r="B163" s="25" t="n"/>
      <c r="C163" s="25" t="n"/>
      <c r="D163" s="26" t="n"/>
      <c r="E163" s="26" t="n"/>
      <c r="F163" s="25" t="n"/>
      <c r="G163" s="26" t="n"/>
      <c r="H163" s="27">
        <f>IF($G163="","",IF(OR($F163="Walk-in",$F163="Inbound call"),"✓ EXEMPT",IF($E163="","⚠ NO SOA",IF($E163&gt;$G163,"⚠ SOA LATE",IF(AND($G163&lt;DATE(2026,10,1),$G163-$E163&lt;2),"⚠ &lt;48 HR","✓ OK")))))</f>
        <v/>
      </c>
      <c r="I163" s="25" t="n"/>
      <c r="J163" s="25" t="n"/>
      <c r="K163" s="25" t="n"/>
    </row>
    <row r="164">
      <c r="A164" s="28" t="n"/>
      <c r="B164" s="28" t="n"/>
      <c r="C164" s="28" t="n"/>
      <c r="D164" s="29" t="n"/>
      <c r="E164" s="29" t="n"/>
      <c r="F164" s="28" t="n"/>
      <c r="G164" s="29" t="n"/>
      <c r="H164" s="30">
        <f>IF($G164="","",IF(OR($F164="Walk-in",$F164="Inbound call"),"✓ EXEMPT",IF($E164="","⚠ NO SOA",IF($E164&gt;$G164,"⚠ SOA LATE",IF(AND($G164&lt;DATE(2026,10,1),$G164-$E164&lt;2),"⚠ &lt;48 HR","✓ OK")))))</f>
        <v/>
      </c>
      <c r="I164" s="28" t="n"/>
      <c r="J164" s="28" t="n"/>
      <c r="K164" s="28" t="n"/>
    </row>
    <row r="165">
      <c r="A165" s="25" t="n"/>
      <c r="B165" s="25" t="n"/>
      <c r="C165" s="25" t="n"/>
      <c r="D165" s="26" t="n"/>
      <c r="E165" s="26" t="n"/>
      <c r="F165" s="25" t="n"/>
      <c r="G165" s="26" t="n"/>
      <c r="H165" s="27">
        <f>IF($G165="","",IF(OR($F165="Walk-in",$F165="Inbound call"),"✓ EXEMPT",IF($E165="","⚠ NO SOA",IF($E165&gt;$G165,"⚠ SOA LATE",IF(AND($G165&lt;DATE(2026,10,1),$G165-$E165&lt;2),"⚠ &lt;48 HR","✓ OK")))))</f>
        <v/>
      </c>
      <c r="I165" s="25" t="n"/>
      <c r="J165" s="25" t="n"/>
      <c r="K165" s="25" t="n"/>
    </row>
    <row r="166">
      <c r="A166" s="28" t="n"/>
      <c r="B166" s="28" t="n"/>
      <c r="C166" s="28" t="n"/>
      <c r="D166" s="29" t="n"/>
      <c r="E166" s="29" t="n"/>
      <c r="F166" s="28" t="n"/>
      <c r="G166" s="29" t="n"/>
      <c r="H166" s="30">
        <f>IF($G166="","",IF(OR($F166="Walk-in",$F166="Inbound call"),"✓ EXEMPT",IF($E166="","⚠ NO SOA",IF($E166&gt;$G166,"⚠ SOA LATE",IF(AND($G166&lt;DATE(2026,10,1),$G166-$E166&lt;2),"⚠ &lt;48 HR","✓ OK")))))</f>
        <v/>
      </c>
      <c r="I166" s="28" t="n"/>
      <c r="J166" s="28" t="n"/>
      <c r="K166" s="28" t="n"/>
    </row>
    <row r="167">
      <c r="A167" s="25" t="n"/>
      <c r="B167" s="25" t="n"/>
      <c r="C167" s="25" t="n"/>
      <c r="D167" s="26" t="n"/>
      <c r="E167" s="26" t="n"/>
      <c r="F167" s="25" t="n"/>
      <c r="G167" s="26" t="n"/>
      <c r="H167" s="27">
        <f>IF($G167="","",IF(OR($F167="Walk-in",$F167="Inbound call"),"✓ EXEMPT",IF($E167="","⚠ NO SOA",IF($E167&gt;$G167,"⚠ SOA LATE",IF(AND($G167&lt;DATE(2026,10,1),$G167-$E167&lt;2),"⚠ &lt;48 HR","✓ OK")))))</f>
        <v/>
      </c>
      <c r="I167" s="25" t="n"/>
      <c r="J167" s="25" t="n"/>
      <c r="K167" s="25" t="n"/>
    </row>
    <row r="168">
      <c r="A168" s="28" t="n"/>
      <c r="B168" s="28" t="n"/>
      <c r="C168" s="28" t="n"/>
      <c r="D168" s="29" t="n"/>
      <c r="E168" s="29" t="n"/>
      <c r="F168" s="28" t="n"/>
      <c r="G168" s="29" t="n"/>
      <c r="H168" s="30">
        <f>IF($G168="","",IF(OR($F168="Walk-in",$F168="Inbound call"),"✓ EXEMPT",IF($E168="","⚠ NO SOA",IF($E168&gt;$G168,"⚠ SOA LATE",IF(AND($G168&lt;DATE(2026,10,1),$G168-$E168&lt;2),"⚠ &lt;48 HR","✓ OK")))))</f>
        <v/>
      </c>
      <c r="I168" s="28" t="n"/>
      <c r="J168" s="28" t="n"/>
      <c r="K168" s="28" t="n"/>
    </row>
    <row r="169">
      <c r="A169" s="25" t="n"/>
      <c r="B169" s="25" t="n"/>
      <c r="C169" s="25" t="n"/>
      <c r="D169" s="26" t="n"/>
      <c r="E169" s="26" t="n"/>
      <c r="F169" s="25" t="n"/>
      <c r="G169" s="26" t="n"/>
      <c r="H169" s="27">
        <f>IF($G169="","",IF(OR($F169="Walk-in",$F169="Inbound call"),"✓ EXEMPT",IF($E169="","⚠ NO SOA",IF($E169&gt;$G169,"⚠ SOA LATE",IF(AND($G169&lt;DATE(2026,10,1),$G169-$E169&lt;2),"⚠ &lt;48 HR","✓ OK")))))</f>
        <v/>
      </c>
      <c r="I169" s="25" t="n"/>
      <c r="J169" s="25" t="n"/>
      <c r="K169" s="25" t="n"/>
    </row>
    <row r="170">
      <c r="A170" s="28" t="n"/>
      <c r="B170" s="28" t="n"/>
      <c r="C170" s="28" t="n"/>
      <c r="D170" s="29" t="n"/>
      <c r="E170" s="29" t="n"/>
      <c r="F170" s="28" t="n"/>
      <c r="G170" s="29" t="n"/>
      <c r="H170" s="30">
        <f>IF($G170="","",IF(OR($F170="Walk-in",$F170="Inbound call"),"✓ EXEMPT",IF($E170="","⚠ NO SOA",IF($E170&gt;$G170,"⚠ SOA LATE",IF(AND($G170&lt;DATE(2026,10,1),$G170-$E170&lt;2),"⚠ &lt;48 HR","✓ OK")))))</f>
        <v/>
      </c>
      <c r="I170" s="28" t="n"/>
      <c r="J170" s="28" t="n"/>
      <c r="K170" s="28" t="n"/>
    </row>
    <row r="171">
      <c r="A171" s="25" t="n"/>
      <c r="B171" s="25" t="n"/>
      <c r="C171" s="25" t="n"/>
      <c r="D171" s="26" t="n"/>
      <c r="E171" s="26" t="n"/>
      <c r="F171" s="25" t="n"/>
      <c r="G171" s="26" t="n"/>
      <c r="H171" s="27">
        <f>IF($G171="","",IF(OR($F171="Walk-in",$F171="Inbound call"),"✓ EXEMPT",IF($E171="","⚠ NO SOA",IF($E171&gt;$G171,"⚠ SOA LATE",IF(AND($G171&lt;DATE(2026,10,1),$G171-$E171&lt;2),"⚠ &lt;48 HR","✓ OK")))))</f>
        <v/>
      </c>
      <c r="I171" s="25" t="n"/>
      <c r="J171" s="25" t="n"/>
      <c r="K171" s="25" t="n"/>
    </row>
    <row r="172">
      <c r="A172" s="28" t="n"/>
      <c r="B172" s="28" t="n"/>
      <c r="C172" s="28" t="n"/>
      <c r="D172" s="29" t="n"/>
      <c r="E172" s="29" t="n"/>
      <c r="F172" s="28" t="n"/>
      <c r="G172" s="29" t="n"/>
      <c r="H172" s="30">
        <f>IF($G172="","",IF(OR($F172="Walk-in",$F172="Inbound call"),"✓ EXEMPT",IF($E172="","⚠ NO SOA",IF($E172&gt;$G172,"⚠ SOA LATE",IF(AND($G172&lt;DATE(2026,10,1),$G172-$E172&lt;2),"⚠ &lt;48 HR","✓ OK")))))</f>
        <v/>
      </c>
      <c r="I172" s="28" t="n"/>
      <c r="J172" s="28" t="n"/>
      <c r="K172" s="28" t="n"/>
    </row>
    <row r="173">
      <c r="A173" s="25" t="n"/>
      <c r="B173" s="25" t="n"/>
      <c r="C173" s="25" t="n"/>
      <c r="D173" s="26" t="n"/>
      <c r="E173" s="26" t="n"/>
      <c r="F173" s="25" t="n"/>
      <c r="G173" s="26" t="n"/>
      <c r="H173" s="27">
        <f>IF($G173="","",IF(OR($F173="Walk-in",$F173="Inbound call"),"✓ EXEMPT",IF($E173="","⚠ NO SOA",IF($E173&gt;$G173,"⚠ SOA LATE",IF(AND($G173&lt;DATE(2026,10,1),$G173-$E173&lt;2),"⚠ &lt;48 HR","✓ OK")))))</f>
        <v/>
      </c>
      <c r="I173" s="25" t="n"/>
      <c r="J173" s="25" t="n"/>
      <c r="K173" s="25" t="n"/>
    </row>
    <row r="174">
      <c r="A174" s="28" t="n"/>
      <c r="B174" s="28" t="n"/>
      <c r="C174" s="28" t="n"/>
      <c r="D174" s="29" t="n"/>
      <c r="E174" s="29" t="n"/>
      <c r="F174" s="28" t="n"/>
      <c r="G174" s="29" t="n"/>
      <c r="H174" s="30">
        <f>IF($G174="","",IF(OR($F174="Walk-in",$F174="Inbound call"),"✓ EXEMPT",IF($E174="","⚠ NO SOA",IF($E174&gt;$G174,"⚠ SOA LATE",IF(AND($G174&lt;DATE(2026,10,1),$G174-$E174&lt;2),"⚠ &lt;48 HR","✓ OK")))))</f>
        <v/>
      </c>
      <c r="I174" s="28" t="n"/>
      <c r="J174" s="28" t="n"/>
      <c r="K174" s="28" t="n"/>
    </row>
    <row r="175">
      <c r="A175" s="25" t="n"/>
      <c r="B175" s="25" t="n"/>
      <c r="C175" s="25" t="n"/>
      <c r="D175" s="26" t="n"/>
      <c r="E175" s="26" t="n"/>
      <c r="F175" s="25" t="n"/>
      <c r="G175" s="26" t="n"/>
      <c r="H175" s="27">
        <f>IF($G175="","",IF(OR($F175="Walk-in",$F175="Inbound call"),"✓ EXEMPT",IF($E175="","⚠ NO SOA",IF($E175&gt;$G175,"⚠ SOA LATE",IF(AND($G175&lt;DATE(2026,10,1),$G175-$E175&lt;2),"⚠ &lt;48 HR","✓ OK")))))</f>
        <v/>
      </c>
      <c r="I175" s="25" t="n"/>
      <c r="J175" s="25" t="n"/>
      <c r="K175" s="25" t="n"/>
    </row>
    <row r="176">
      <c r="A176" s="28" t="n"/>
      <c r="B176" s="28" t="n"/>
      <c r="C176" s="28" t="n"/>
      <c r="D176" s="29" t="n"/>
      <c r="E176" s="29" t="n"/>
      <c r="F176" s="28" t="n"/>
      <c r="G176" s="29" t="n"/>
      <c r="H176" s="30">
        <f>IF($G176="","",IF(OR($F176="Walk-in",$F176="Inbound call"),"✓ EXEMPT",IF($E176="","⚠ NO SOA",IF($E176&gt;$G176,"⚠ SOA LATE",IF(AND($G176&lt;DATE(2026,10,1),$G176-$E176&lt;2),"⚠ &lt;48 HR","✓ OK")))))</f>
        <v/>
      </c>
      <c r="I176" s="28" t="n"/>
      <c r="J176" s="28" t="n"/>
      <c r="K176" s="28" t="n"/>
    </row>
    <row r="177">
      <c r="A177" s="25" t="n"/>
      <c r="B177" s="25" t="n"/>
      <c r="C177" s="25" t="n"/>
      <c r="D177" s="26" t="n"/>
      <c r="E177" s="26" t="n"/>
      <c r="F177" s="25" t="n"/>
      <c r="G177" s="26" t="n"/>
      <c r="H177" s="27">
        <f>IF($G177="","",IF(OR($F177="Walk-in",$F177="Inbound call"),"✓ EXEMPT",IF($E177="","⚠ NO SOA",IF($E177&gt;$G177,"⚠ SOA LATE",IF(AND($G177&lt;DATE(2026,10,1),$G177-$E177&lt;2),"⚠ &lt;48 HR","✓ OK")))))</f>
        <v/>
      </c>
      <c r="I177" s="25" t="n"/>
      <c r="J177" s="25" t="n"/>
      <c r="K177" s="25" t="n"/>
    </row>
    <row r="178">
      <c r="A178" s="28" t="n"/>
      <c r="B178" s="28" t="n"/>
      <c r="C178" s="28" t="n"/>
      <c r="D178" s="29" t="n"/>
      <c r="E178" s="29" t="n"/>
      <c r="F178" s="28" t="n"/>
      <c r="G178" s="29" t="n"/>
      <c r="H178" s="30">
        <f>IF($G178="","",IF(OR($F178="Walk-in",$F178="Inbound call"),"✓ EXEMPT",IF($E178="","⚠ NO SOA",IF($E178&gt;$G178,"⚠ SOA LATE",IF(AND($G178&lt;DATE(2026,10,1),$G178-$E178&lt;2),"⚠ &lt;48 HR","✓ OK")))))</f>
        <v/>
      </c>
      <c r="I178" s="28" t="n"/>
      <c r="J178" s="28" t="n"/>
      <c r="K178" s="28" t="n"/>
    </row>
    <row r="179">
      <c r="A179" s="25" t="n"/>
      <c r="B179" s="25" t="n"/>
      <c r="C179" s="25" t="n"/>
      <c r="D179" s="26" t="n"/>
      <c r="E179" s="26" t="n"/>
      <c r="F179" s="25" t="n"/>
      <c r="G179" s="26" t="n"/>
      <c r="H179" s="27">
        <f>IF($G179="","",IF(OR($F179="Walk-in",$F179="Inbound call"),"✓ EXEMPT",IF($E179="","⚠ NO SOA",IF($E179&gt;$G179,"⚠ SOA LATE",IF(AND($G179&lt;DATE(2026,10,1),$G179-$E179&lt;2),"⚠ &lt;48 HR","✓ OK")))))</f>
        <v/>
      </c>
      <c r="I179" s="25" t="n"/>
      <c r="J179" s="25" t="n"/>
      <c r="K179" s="25" t="n"/>
    </row>
    <row r="180">
      <c r="A180" s="28" t="n"/>
      <c r="B180" s="28" t="n"/>
      <c r="C180" s="28" t="n"/>
      <c r="D180" s="29" t="n"/>
      <c r="E180" s="29" t="n"/>
      <c r="F180" s="28" t="n"/>
      <c r="G180" s="29" t="n"/>
      <c r="H180" s="30">
        <f>IF($G180="","",IF(OR($F180="Walk-in",$F180="Inbound call"),"✓ EXEMPT",IF($E180="","⚠ NO SOA",IF($E180&gt;$G180,"⚠ SOA LATE",IF(AND($G180&lt;DATE(2026,10,1),$G180-$E180&lt;2),"⚠ &lt;48 HR","✓ OK")))))</f>
        <v/>
      </c>
      <c r="I180" s="28" t="n"/>
      <c r="J180" s="28" t="n"/>
      <c r="K180" s="28" t="n"/>
    </row>
    <row r="181">
      <c r="A181" s="25" t="n"/>
      <c r="B181" s="25" t="n"/>
      <c r="C181" s="25" t="n"/>
      <c r="D181" s="26" t="n"/>
      <c r="E181" s="26" t="n"/>
      <c r="F181" s="25" t="n"/>
      <c r="G181" s="26" t="n"/>
      <c r="H181" s="27">
        <f>IF($G181="","",IF(OR($F181="Walk-in",$F181="Inbound call"),"✓ EXEMPT",IF($E181="","⚠ NO SOA",IF($E181&gt;$G181,"⚠ SOA LATE",IF(AND($G181&lt;DATE(2026,10,1),$G181-$E181&lt;2),"⚠ &lt;48 HR","✓ OK")))))</f>
        <v/>
      </c>
      <c r="I181" s="25" t="n"/>
      <c r="J181" s="25" t="n"/>
      <c r="K181" s="25" t="n"/>
    </row>
    <row r="182">
      <c r="A182" s="28" t="n"/>
      <c r="B182" s="28" t="n"/>
      <c r="C182" s="28" t="n"/>
      <c r="D182" s="29" t="n"/>
      <c r="E182" s="29" t="n"/>
      <c r="F182" s="28" t="n"/>
      <c r="G182" s="29" t="n"/>
      <c r="H182" s="30">
        <f>IF($G182="","",IF(OR($F182="Walk-in",$F182="Inbound call"),"✓ EXEMPT",IF($E182="","⚠ NO SOA",IF($E182&gt;$G182,"⚠ SOA LATE",IF(AND($G182&lt;DATE(2026,10,1),$G182-$E182&lt;2),"⚠ &lt;48 HR","✓ OK")))))</f>
        <v/>
      </c>
      <c r="I182" s="28" t="n"/>
      <c r="J182" s="28" t="n"/>
      <c r="K182" s="28" t="n"/>
    </row>
    <row r="183">
      <c r="A183" s="25" t="n"/>
      <c r="B183" s="25" t="n"/>
      <c r="C183" s="25" t="n"/>
      <c r="D183" s="26" t="n"/>
      <c r="E183" s="26" t="n"/>
      <c r="F183" s="25" t="n"/>
      <c r="G183" s="26" t="n"/>
      <c r="H183" s="27">
        <f>IF($G183="","",IF(OR($F183="Walk-in",$F183="Inbound call"),"✓ EXEMPT",IF($E183="","⚠ NO SOA",IF($E183&gt;$G183,"⚠ SOA LATE",IF(AND($G183&lt;DATE(2026,10,1),$G183-$E183&lt;2),"⚠ &lt;48 HR","✓ OK")))))</f>
        <v/>
      </c>
      <c r="I183" s="25" t="n"/>
      <c r="J183" s="25" t="n"/>
      <c r="K183" s="25" t="n"/>
    </row>
    <row r="184">
      <c r="A184" s="28" t="n"/>
      <c r="B184" s="28" t="n"/>
      <c r="C184" s="28" t="n"/>
      <c r="D184" s="29" t="n"/>
      <c r="E184" s="29" t="n"/>
      <c r="F184" s="28" t="n"/>
      <c r="G184" s="29" t="n"/>
      <c r="H184" s="30">
        <f>IF($G184="","",IF(OR($F184="Walk-in",$F184="Inbound call"),"✓ EXEMPT",IF($E184="","⚠ NO SOA",IF($E184&gt;$G184,"⚠ SOA LATE",IF(AND($G184&lt;DATE(2026,10,1),$G184-$E184&lt;2),"⚠ &lt;48 HR","✓ OK")))))</f>
        <v/>
      </c>
      <c r="I184" s="28" t="n"/>
      <c r="J184" s="28" t="n"/>
      <c r="K184" s="28" t="n"/>
    </row>
    <row r="185">
      <c r="A185" s="25" t="n"/>
      <c r="B185" s="25" t="n"/>
      <c r="C185" s="25" t="n"/>
      <c r="D185" s="26" t="n"/>
      <c r="E185" s="26" t="n"/>
      <c r="F185" s="25" t="n"/>
      <c r="G185" s="26" t="n"/>
      <c r="H185" s="27">
        <f>IF($G185="","",IF(OR($F185="Walk-in",$F185="Inbound call"),"✓ EXEMPT",IF($E185="","⚠ NO SOA",IF($E185&gt;$G185,"⚠ SOA LATE",IF(AND($G185&lt;DATE(2026,10,1),$G185-$E185&lt;2),"⚠ &lt;48 HR","✓ OK")))))</f>
        <v/>
      </c>
      <c r="I185" s="25" t="n"/>
      <c r="J185" s="25" t="n"/>
      <c r="K185" s="25" t="n"/>
    </row>
    <row r="186">
      <c r="A186" s="28" t="n"/>
      <c r="B186" s="28" t="n"/>
      <c r="C186" s="28" t="n"/>
      <c r="D186" s="29" t="n"/>
      <c r="E186" s="29" t="n"/>
      <c r="F186" s="28" t="n"/>
      <c r="G186" s="29" t="n"/>
      <c r="H186" s="30">
        <f>IF($G186="","",IF(OR($F186="Walk-in",$F186="Inbound call"),"✓ EXEMPT",IF($E186="","⚠ NO SOA",IF($E186&gt;$G186,"⚠ SOA LATE",IF(AND($G186&lt;DATE(2026,10,1),$G186-$E186&lt;2),"⚠ &lt;48 HR","✓ OK")))))</f>
        <v/>
      </c>
      <c r="I186" s="28" t="n"/>
      <c r="J186" s="28" t="n"/>
      <c r="K186" s="28" t="n"/>
    </row>
    <row r="187">
      <c r="A187" s="25" t="n"/>
      <c r="B187" s="25" t="n"/>
      <c r="C187" s="25" t="n"/>
      <c r="D187" s="26" t="n"/>
      <c r="E187" s="26" t="n"/>
      <c r="F187" s="25" t="n"/>
      <c r="G187" s="26" t="n"/>
      <c r="H187" s="27">
        <f>IF($G187="","",IF(OR($F187="Walk-in",$F187="Inbound call"),"✓ EXEMPT",IF($E187="","⚠ NO SOA",IF($E187&gt;$G187,"⚠ SOA LATE",IF(AND($G187&lt;DATE(2026,10,1),$G187-$E187&lt;2),"⚠ &lt;48 HR","✓ OK")))))</f>
        <v/>
      </c>
      <c r="I187" s="25" t="n"/>
      <c r="J187" s="25" t="n"/>
      <c r="K187" s="25" t="n"/>
    </row>
    <row r="188">
      <c r="A188" s="28" t="n"/>
      <c r="B188" s="28" t="n"/>
      <c r="C188" s="28" t="n"/>
      <c r="D188" s="29" t="n"/>
      <c r="E188" s="29" t="n"/>
      <c r="F188" s="28" t="n"/>
      <c r="G188" s="29" t="n"/>
      <c r="H188" s="30">
        <f>IF($G188="","",IF(OR($F188="Walk-in",$F188="Inbound call"),"✓ EXEMPT",IF($E188="","⚠ NO SOA",IF($E188&gt;$G188,"⚠ SOA LATE",IF(AND($G188&lt;DATE(2026,10,1),$G188-$E188&lt;2),"⚠ &lt;48 HR","✓ OK")))))</f>
        <v/>
      </c>
      <c r="I188" s="28" t="n"/>
      <c r="J188" s="28" t="n"/>
      <c r="K188" s="28" t="n"/>
    </row>
    <row r="189">
      <c r="A189" s="25" t="n"/>
      <c r="B189" s="25" t="n"/>
      <c r="C189" s="25" t="n"/>
      <c r="D189" s="26" t="n"/>
      <c r="E189" s="26" t="n"/>
      <c r="F189" s="25" t="n"/>
      <c r="G189" s="26" t="n"/>
      <c r="H189" s="27">
        <f>IF($G189="","",IF(OR($F189="Walk-in",$F189="Inbound call"),"✓ EXEMPT",IF($E189="","⚠ NO SOA",IF($E189&gt;$G189,"⚠ SOA LATE",IF(AND($G189&lt;DATE(2026,10,1),$G189-$E189&lt;2),"⚠ &lt;48 HR","✓ OK")))))</f>
        <v/>
      </c>
      <c r="I189" s="25" t="n"/>
      <c r="J189" s="25" t="n"/>
      <c r="K189" s="25" t="n"/>
    </row>
    <row r="190">
      <c r="A190" s="28" t="n"/>
      <c r="B190" s="28" t="n"/>
      <c r="C190" s="28" t="n"/>
      <c r="D190" s="29" t="n"/>
      <c r="E190" s="29" t="n"/>
      <c r="F190" s="28" t="n"/>
      <c r="G190" s="29" t="n"/>
      <c r="H190" s="30">
        <f>IF($G190="","",IF(OR($F190="Walk-in",$F190="Inbound call"),"✓ EXEMPT",IF($E190="","⚠ NO SOA",IF($E190&gt;$G190,"⚠ SOA LATE",IF(AND($G190&lt;DATE(2026,10,1),$G190-$E190&lt;2),"⚠ &lt;48 HR","✓ OK")))))</f>
        <v/>
      </c>
      <c r="I190" s="28" t="n"/>
      <c r="J190" s="28" t="n"/>
      <c r="K190" s="28" t="n"/>
    </row>
    <row r="191">
      <c r="A191" s="25" t="n"/>
      <c r="B191" s="25" t="n"/>
      <c r="C191" s="25" t="n"/>
      <c r="D191" s="26" t="n"/>
      <c r="E191" s="26" t="n"/>
      <c r="F191" s="25" t="n"/>
      <c r="G191" s="26" t="n"/>
      <c r="H191" s="27">
        <f>IF($G191="","",IF(OR($F191="Walk-in",$F191="Inbound call"),"✓ EXEMPT",IF($E191="","⚠ NO SOA",IF($E191&gt;$G191,"⚠ SOA LATE",IF(AND($G191&lt;DATE(2026,10,1),$G191-$E191&lt;2),"⚠ &lt;48 HR","✓ OK")))))</f>
        <v/>
      </c>
      <c r="I191" s="25" t="n"/>
      <c r="J191" s="25" t="n"/>
      <c r="K191" s="25" t="n"/>
    </row>
    <row r="192">
      <c r="A192" s="28" t="n"/>
      <c r="B192" s="28" t="n"/>
      <c r="C192" s="28" t="n"/>
      <c r="D192" s="29" t="n"/>
      <c r="E192" s="29" t="n"/>
      <c r="F192" s="28" t="n"/>
      <c r="G192" s="29" t="n"/>
      <c r="H192" s="30">
        <f>IF($G192="","",IF(OR($F192="Walk-in",$F192="Inbound call"),"✓ EXEMPT",IF($E192="","⚠ NO SOA",IF($E192&gt;$G192,"⚠ SOA LATE",IF(AND($G192&lt;DATE(2026,10,1),$G192-$E192&lt;2),"⚠ &lt;48 HR","✓ OK")))))</f>
        <v/>
      </c>
      <c r="I192" s="28" t="n"/>
      <c r="J192" s="28" t="n"/>
      <c r="K192" s="28" t="n"/>
    </row>
    <row r="193">
      <c r="A193" s="25" t="n"/>
      <c r="B193" s="25" t="n"/>
      <c r="C193" s="25" t="n"/>
      <c r="D193" s="26" t="n"/>
      <c r="E193" s="26" t="n"/>
      <c r="F193" s="25" t="n"/>
      <c r="G193" s="26" t="n"/>
      <c r="H193" s="27">
        <f>IF($G193="","",IF(OR($F193="Walk-in",$F193="Inbound call"),"✓ EXEMPT",IF($E193="","⚠ NO SOA",IF($E193&gt;$G193,"⚠ SOA LATE",IF(AND($G193&lt;DATE(2026,10,1),$G193-$E193&lt;2),"⚠ &lt;48 HR","✓ OK")))))</f>
        <v/>
      </c>
      <c r="I193" s="25" t="n"/>
      <c r="J193" s="25" t="n"/>
      <c r="K193" s="25" t="n"/>
    </row>
    <row r="194">
      <c r="A194" s="28" t="n"/>
      <c r="B194" s="28" t="n"/>
      <c r="C194" s="28" t="n"/>
      <c r="D194" s="29" t="n"/>
      <c r="E194" s="29" t="n"/>
      <c r="F194" s="28" t="n"/>
      <c r="G194" s="29" t="n"/>
      <c r="H194" s="30">
        <f>IF($G194="","",IF(OR($F194="Walk-in",$F194="Inbound call"),"✓ EXEMPT",IF($E194="","⚠ NO SOA",IF($E194&gt;$G194,"⚠ SOA LATE",IF(AND($G194&lt;DATE(2026,10,1),$G194-$E194&lt;2),"⚠ &lt;48 HR","✓ OK")))))</f>
        <v/>
      </c>
      <c r="I194" s="28" t="n"/>
      <c r="J194" s="28" t="n"/>
      <c r="K194" s="28" t="n"/>
    </row>
    <row r="195">
      <c r="A195" s="25" t="n"/>
      <c r="B195" s="25" t="n"/>
      <c r="C195" s="25" t="n"/>
      <c r="D195" s="26" t="n"/>
      <c r="E195" s="26" t="n"/>
      <c r="F195" s="25" t="n"/>
      <c r="G195" s="26" t="n"/>
      <c r="H195" s="27">
        <f>IF($G195="","",IF(OR($F195="Walk-in",$F195="Inbound call"),"✓ EXEMPT",IF($E195="","⚠ NO SOA",IF($E195&gt;$G195,"⚠ SOA LATE",IF(AND($G195&lt;DATE(2026,10,1),$G195-$E195&lt;2),"⚠ &lt;48 HR","✓ OK")))))</f>
        <v/>
      </c>
      <c r="I195" s="25" t="n"/>
      <c r="J195" s="25" t="n"/>
      <c r="K195" s="25" t="n"/>
    </row>
    <row r="196">
      <c r="A196" s="28" t="n"/>
      <c r="B196" s="28" t="n"/>
      <c r="C196" s="28" t="n"/>
      <c r="D196" s="29" t="n"/>
      <c r="E196" s="29" t="n"/>
      <c r="F196" s="28" t="n"/>
      <c r="G196" s="29" t="n"/>
      <c r="H196" s="30">
        <f>IF($G196="","",IF(OR($F196="Walk-in",$F196="Inbound call"),"✓ EXEMPT",IF($E196="","⚠ NO SOA",IF($E196&gt;$G196,"⚠ SOA LATE",IF(AND($G196&lt;DATE(2026,10,1),$G196-$E196&lt;2),"⚠ &lt;48 HR","✓ OK")))))</f>
        <v/>
      </c>
      <c r="I196" s="28" t="n"/>
      <c r="J196" s="28" t="n"/>
      <c r="K196" s="28" t="n"/>
    </row>
    <row r="197">
      <c r="A197" s="25" t="n"/>
      <c r="B197" s="25" t="n"/>
      <c r="C197" s="25" t="n"/>
      <c r="D197" s="26" t="n"/>
      <c r="E197" s="26" t="n"/>
      <c r="F197" s="25" t="n"/>
      <c r="G197" s="26" t="n"/>
      <c r="H197" s="27">
        <f>IF($G197="","",IF(OR($F197="Walk-in",$F197="Inbound call"),"✓ EXEMPT",IF($E197="","⚠ NO SOA",IF($E197&gt;$G197,"⚠ SOA LATE",IF(AND($G197&lt;DATE(2026,10,1),$G197-$E197&lt;2),"⚠ &lt;48 HR","✓ OK")))))</f>
        <v/>
      </c>
      <c r="I197" s="25" t="n"/>
      <c r="J197" s="25" t="n"/>
      <c r="K197" s="25" t="n"/>
    </row>
    <row r="198">
      <c r="A198" s="28" t="n"/>
      <c r="B198" s="28" t="n"/>
      <c r="C198" s="28" t="n"/>
      <c r="D198" s="29" t="n"/>
      <c r="E198" s="29" t="n"/>
      <c r="F198" s="28" t="n"/>
      <c r="G198" s="29" t="n"/>
      <c r="H198" s="30">
        <f>IF($G198="","",IF(OR($F198="Walk-in",$F198="Inbound call"),"✓ EXEMPT",IF($E198="","⚠ NO SOA",IF($E198&gt;$G198,"⚠ SOA LATE",IF(AND($G198&lt;DATE(2026,10,1),$G198-$E198&lt;2),"⚠ &lt;48 HR","✓ OK")))))</f>
        <v/>
      </c>
      <c r="I198" s="28" t="n"/>
      <c r="J198" s="28" t="n"/>
      <c r="K198" s="28" t="n"/>
    </row>
    <row r="199">
      <c r="A199" s="25" t="n"/>
      <c r="B199" s="25" t="n"/>
      <c r="C199" s="25" t="n"/>
      <c r="D199" s="26" t="n"/>
      <c r="E199" s="26" t="n"/>
      <c r="F199" s="25" t="n"/>
      <c r="G199" s="26" t="n"/>
      <c r="H199" s="27">
        <f>IF($G199="","",IF(OR($F199="Walk-in",$F199="Inbound call"),"✓ EXEMPT",IF($E199="","⚠ NO SOA",IF($E199&gt;$G199,"⚠ SOA LATE",IF(AND($G199&lt;DATE(2026,10,1),$G199-$E199&lt;2),"⚠ &lt;48 HR","✓ OK")))))</f>
        <v/>
      </c>
      <c r="I199" s="25" t="n"/>
      <c r="J199" s="25" t="n"/>
      <c r="K199" s="25" t="n"/>
    </row>
    <row r="200">
      <c r="A200" s="28" t="n"/>
      <c r="B200" s="28" t="n"/>
      <c r="C200" s="28" t="n"/>
      <c r="D200" s="29" t="n"/>
      <c r="E200" s="29" t="n"/>
      <c r="F200" s="28" t="n"/>
      <c r="G200" s="29" t="n"/>
      <c r="H200" s="30">
        <f>IF($G200="","",IF(OR($F200="Walk-in",$F200="Inbound call"),"✓ EXEMPT",IF($E200="","⚠ NO SOA",IF($E200&gt;$G200,"⚠ SOA LATE",IF(AND($G200&lt;DATE(2026,10,1),$G200-$E200&lt;2),"⚠ &lt;48 HR","✓ OK")))))</f>
        <v/>
      </c>
      <c r="I200" s="28" t="n"/>
      <c r="J200" s="28" t="n"/>
      <c r="K200" s="28" t="n"/>
    </row>
    <row r="201">
      <c r="A201" s="25" t="n"/>
      <c r="B201" s="25" t="n"/>
      <c r="C201" s="25" t="n"/>
      <c r="D201" s="26" t="n"/>
      <c r="E201" s="26" t="n"/>
      <c r="F201" s="25" t="n"/>
      <c r="G201" s="26" t="n"/>
      <c r="H201" s="27">
        <f>IF($G201="","",IF(OR($F201="Walk-in",$F201="Inbound call"),"✓ EXEMPT",IF($E201="","⚠ NO SOA",IF($E201&gt;$G201,"⚠ SOA LATE",IF(AND($G201&lt;DATE(2026,10,1),$G201-$E201&lt;2),"⚠ &lt;48 HR","✓ OK")))))</f>
        <v/>
      </c>
      <c r="I201" s="25" t="n"/>
      <c r="J201" s="25" t="n"/>
      <c r="K201" s="25" t="n"/>
    </row>
    <row r="202">
      <c r="A202" s="28" t="n"/>
      <c r="B202" s="28" t="n"/>
      <c r="C202" s="28" t="n"/>
      <c r="D202" s="29" t="n"/>
      <c r="E202" s="29" t="n"/>
      <c r="F202" s="28" t="n"/>
      <c r="G202" s="29" t="n"/>
      <c r="H202" s="30">
        <f>IF($G202="","",IF(OR($F202="Walk-in",$F202="Inbound call"),"✓ EXEMPT",IF($E202="","⚠ NO SOA",IF($E202&gt;$G202,"⚠ SOA LATE",IF(AND($G202&lt;DATE(2026,10,1),$G202-$E202&lt;2),"⚠ &lt;48 HR","✓ OK")))))</f>
        <v/>
      </c>
      <c r="I202" s="28" t="n"/>
      <c r="J202" s="28" t="n"/>
      <c r="K202" s="28" t="n"/>
    </row>
    <row r="203">
      <c r="A203" s="25" t="n"/>
      <c r="B203" s="25" t="n"/>
      <c r="C203" s="25" t="n"/>
      <c r="D203" s="26" t="n"/>
      <c r="E203" s="26" t="n"/>
      <c r="F203" s="25" t="n"/>
      <c r="G203" s="26" t="n"/>
      <c r="H203" s="27">
        <f>IF($G203="","",IF(OR($F203="Walk-in",$F203="Inbound call"),"✓ EXEMPT",IF($E203="","⚠ NO SOA",IF($E203&gt;$G203,"⚠ SOA LATE",IF(AND($G203&lt;DATE(2026,10,1),$G203-$E203&lt;2),"⚠ &lt;48 HR","✓ OK")))))</f>
        <v/>
      </c>
      <c r="I203" s="25" t="n"/>
      <c r="J203" s="25" t="n"/>
      <c r="K203" s="25" t="n"/>
    </row>
    <row r="204">
      <c r="A204" s="28" t="n"/>
      <c r="B204" s="28" t="n"/>
      <c r="C204" s="28" t="n"/>
      <c r="D204" s="29" t="n"/>
      <c r="E204" s="29" t="n"/>
      <c r="F204" s="28" t="n"/>
      <c r="G204" s="29" t="n"/>
      <c r="H204" s="30">
        <f>IF($G204="","",IF(OR($F204="Walk-in",$F204="Inbound call"),"✓ EXEMPT",IF($E204="","⚠ NO SOA",IF($E204&gt;$G204,"⚠ SOA LATE",IF(AND($G204&lt;DATE(2026,10,1),$G204-$E204&lt;2),"⚠ &lt;48 HR","✓ OK")))))</f>
        <v/>
      </c>
      <c r="I204" s="28" t="n"/>
      <c r="J204" s="28" t="n"/>
      <c r="K204" s="28" t="n"/>
    </row>
    <row r="205">
      <c r="A205" s="25" t="n"/>
      <c r="B205" s="25" t="n"/>
      <c r="C205" s="25" t="n"/>
      <c r="D205" s="26" t="n"/>
      <c r="E205" s="26" t="n"/>
      <c r="F205" s="25" t="n"/>
      <c r="G205" s="26" t="n"/>
      <c r="H205" s="27">
        <f>IF($G205="","",IF(OR($F205="Walk-in",$F205="Inbound call"),"✓ EXEMPT",IF($E205="","⚠ NO SOA",IF($E205&gt;$G205,"⚠ SOA LATE",IF(AND($G205&lt;DATE(2026,10,1),$G205-$E205&lt;2),"⚠ &lt;48 HR","✓ OK")))))</f>
        <v/>
      </c>
      <c r="I205" s="25" t="n"/>
      <c r="J205" s="25" t="n"/>
      <c r="K205" s="25" t="n"/>
    </row>
    <row r="206">
      <c r="A206" s="28" t="n"/>
      <c r="B206" s="28" t="n"/>
      <c r="C206" s="28" t="n"/>
      <c r="D206" s="29" t="n"/>
      <c r="E206" s="29" t="n"/>
      <c r="F206" s="28" t="n"/>
      <c r="G206" s="29" t="n"/>
      <c r="H206" s="30">
        <f>IF($G206="","",IF(OR($F206="Walk-in",$F206="Inbound call"),"✓ EXEMPT",IF($E206="","⚠ NO SOA",IF($E206&gt;$G206,"⚠ SOA LATE",IF(AND($G206&lt;DATE(2026,10,1),$G206-$E206&lt;2),"⚠ &lt;48 HR","✓ OK")))))</f>
        <v/>
      </c>
      <c r="I206" s="28" t="n"/>
      <c r="J206" s="28" t="n"/>
      <c r="K206" s="28" t="n"/>
    </row>
    <row r="207">
      <c r="A207" s="25" t="n"/>
      <c r="B207" s="25" t="n"/>
      <c r="C207" s="25" t="n"/>
      <c r="D207" s="26" t="n"/>
      <c r="E207" s="26" t="n"/>
      <c r="F207" s="25" t="n"/>
      <c r="G207" s="26" t="n"/>
      <c r="H207" s="27">
        <f>IF($G207="","",IF(OR($F207="Walk-in",$F207="Inbound call"),"✓ EXEMPT",IF($E207="","⚠ NO SOA",IF($E207&gt;$G207,"⚠ SOA LATE",IF(AND($G207&lt;DATE(2026,10,1),$G207-$E207&lt;2),"⚠ &lt;48 HR","✓ OK")))))</f>
        <v/>
      </c>
      <c r="I207" s="25" t="n"/>
      <c r="J207" s="25" t="n"/>
      <c r="K207" s="25" t="n"/>
    </row>
    <row r="208">
      <c r="A208" s="28" t="n"/>
      <c r="B208" s="28" t="n"/>
      <c r="C208" s="28" t="n"/>
      <c r="D208" s="29" t="n"/>
      <c r="E208" s="29" t="n"/>
      <c r="F208" s="28" t="n"/>
      <c r="G208" s="29" t="n"/>
      <c r="H208" s="30">
        <f>IF($G208="","",IF(OR($F208="Walk-in",$F208="Inbound call"),"✓ EXEMPT",IF($E208="","⚠ NO SOA",IF($E208&gt;$G208,"⚠ SOA LATE",IF(AND($G208&lt;DATE(2026,10,1),$G208-$E208&lt;2),"⚠ &lt;48 HR","✓ OK")))))</f>
        <v/>
      </c>
      <c r="I208" s="28" t="n"/>
      <c r="J208" s="28" t="n"/>
      <c r="K208" s="28" t="n"/>
    </row>
  </sheetData>
  <mergeCells count="5">
    <mergeCell ref="A6:K6"/>
    <mergeCell ref="A4:K4"/>
    <mergeCell ref="A3:K3"/>
    <mergeCell ref="A2:K2"/>
    <mergeCell ref="A1:K1"/>
  </mergeCells>
  <conditionalFormatting sqref="H9:H208">
    <cfRule type="cellIs" priority="1" operator="equal" dxfId="0">
      <formula>"✓ OK"</formula>
    </cfRule>
    <cfRule type="cellIs" priority="2" operator="equal" dxfId="0">
      <formula>"✓ EXEMPT"</formula>
    </cfRule>
    <cfRule type="cellIs" priority="3" operator="equal" dxfId="1">
      <formula>"⚠ &lt;48 HR"</formula>
    </cfRule>
    <cfRule type="cellIs" priority="4" operator="equal" dxfId="1">
      <formula>"⚠ SOA LATE"</formula>
    </cfRule>
    <cfRule type="cellIs" priority="5" operator="equal" dxfId="2">
      <formula>"⚠ NO SOA"</formula>
    </cfRule>
  </conditionalFormatting>
  <dataValidations count="4">
    <dataValidation sqref="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showDropDown="0" showInputMessage="0" showErrorMessage="0" allowBlank="1" type="list">
      <formula1>"Current client,T65 prospect,Referral,Lead,Other"</formula1>
    </dataValidation>
    <dataValidation sqref="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showDropDown="0" showInputMessage="0" showErrorMessage="0" allowBlank="1" type="list">
      <formula1>"In-person (written),Phone (recorded),Electronic,Walk-in,Inbound call"</formula1>
    </dataValidation>
    <dataValidation sqref="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I156 I157 I158 I159 I160 I161 I162 I163 I164 I165 I166 I167 I168 I169 I170 I171 I172 I173 I174 I175 I176 I177 I178 I179 I180 I181 I182 I183 I184 I185 I186 I187 I188 I189 I190 I191 I192 I193 I194 I195 I196 I197 I198 I199 I200 I201 I202 I203 I204 I205 I206 I207 I208" showDropDown="0" showInputMessage="0" showErrorMessage="0" allowBlank="1" type="list">
      <formula1>"High,Medium,Low"</formula1>
    </dataValidation>
    <dataValidation sqref="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J188 J189 J190 J191 J192 J193 J194 J195 J196 J197 J198 J199 J200 J201 J202 J203 J204 J205 J206 J207 J208" showDropDown="0" showInputMessage="0" showErrorMessage="0" allowBlank="1" type="list">
      <formula1>"To contact,SOA signed,Appt set,Held appt,Enrolled,Not now"</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4"/>
  <sheetViews>
    <sheetView showGridLines="0" workbookViewId="0">
      <pane ySplit="5" topLeftCell="A6" activePane="bottomLeft" state="frozen"/>
      <selection pane="bottomLeft" activeCell="A1" sqref="A1"/>
    </sheetView>
  </sheetViews>
  <sheetFormatPr baseColWidth="8" defaultRowHeight="15"/>
  <cols>
    <col width="3" customWidth="1" min="1" max="1"/>
    <col width="21" customWidth="1" min="2" max="2"/>
    <col width="44" customWidth="1" min="3" max="3"/>
    <col width="44" customWidth="1" min="4" max="4"/>
    <col width="3" customWidth="1" min="5" max="5"/>
  </cols>
  <sheetData>
    <row r="1" ht="8" customHeight="1">
      <c r="A1" s="1" t="n"/>
    </row>
    <row r="2" ht="40" customHeight="1">
      <c r="A2" s="2" t="inlineStr">
        <is>
          <t>OCT 1 ROLLBACK TIMELINE</t>
        </is>
      </c>
    </row>
    <row r="3" ht="20" customHeight="1">
      <c r="A3" s="3" t="inlineStr">
        <is>
          <t>What applies NOW vs what applies from Oct 1, 2026 — don't jump early</t>
        </is>
      </c>
    </row>
    <row r="4" ht="6" customHeight="1">
      <c r="A4" s="4" t="n"/>
    </row>
    <row r="6" ht="56" customHeight="1">
      <c r="B6" s="9" t="inlineStr">
        <is>
          <t>⚠  Through Sept 30, 2026 the 48-hour advance wait STILL APPLIES (walk-in / inbound-call exceptions). Effective Oct 1, 2026 (CY2027 final rule, 91 FR 17384) the 48-hour wait is eliminated — the SOA need only be agreed &amp; recorded BEFORE the appointment begins (in writing for in-person). Doing the wait is never a violation; skipping it early IS.</t>
        </is>
      </c>
    </row>
    <row r="8" ht="24" customHeight="1">
      <c r="B8" s="5" t="inlineStr">
        <is>
          <t>THE PRE-AEP CLOCK</t>
        </is>
      </c>
    </row>
    <row r="9" ht="22" customHeight="1">
      <c r="B9" s="31" t="inlineStr">
        <is>
          <t>Window</t>
        </is>
      </c>
      <c r="C9" s="31" t="inlineStr">
        <is>
          <t>What applies</t>
        </is>
      </c>
      <c r="D9" s="31" t="inlineStr">
        <is>
          <t>What to do</t>
        </is>
      </c>
    </row>
    <row r="10" ht="52" customHeight="1">
      <c r="B10" s="32" t="inlineStr">
        <is>
          <t>Now → Sep 30, 2026</t>
        </is>
      </c>
      <c r="C10" s="33" t="inlineStr">
        <is>
          <t>CY2026 marketing rules still fully apply — 48-hour SOA-to-appointment wait REQUIRED (walk-in and inbound-call exceptions).</t>
        </is>
      </c>
      <c r="D10" s="33" t="inlineStr">
        <is>
          <t>Book pre-AEP appointments WITH the 48-hr gap. Finish AHIP + carrier certifications. Load every client/prospect into the Outreach Log.</t>
        </is>
      </c>
    </row>
    <row r="11" ht="52" customHeight="1">
      <c r="B11" s="34" t="inlineStr">
        <is>
          <t>Oct 1, 2026</t>
        </is>
      </c>
      <c r="C11" s="35" t="inlineStr">
        <is>
          <t>CY2027 marketing OPENS and the CY2027 final-rule marketing rollbacks take effect (table below).</t>
        </is>
      </c>
      <c r="D11" s="35" t="inlineStr">
        <is>
          <t>Same-day SOA→appointment now allowed — SOA still comes BEFORE the appointment (written for in-person). Start marketing 2027 plans.</t>
        </is>
      </c>
    </row>
    <row r="12" ht="52" customHeight="1">
      <c r="B12" s="32" t="inlineStr">
        <is>
          <t>Oct 15 – Dec 7, 2026</t>
        </is>
      </c>
      <c r="C12" s="33" t="inlineStr">
        <is>
          <t>AEP — enrollments effective Jan 1, 2027.</t>
        </is>
      </c>
      <c r="D12" s="33" t="inlineStr">
        <is>
          <t>Work the Outreach Log by AEP Priority. The SOA Check column keeps flagging any SOA dated after its appointment.</t>
        </is>
      </c>
    </row>
    <row r="13" ht="52" customHeight="1">
      <c r="B13" s="34" t="inlineStr">
        <is>
          <t>Jan 1, 2027</t>
        </is>
      </c>
      <c r="C13" s="35" t="inlineStr">
        <is>
          <t>CY2027 coverage begins — the new CY2027 commission caps apply to 2027 effective dates.</t>
        </is>
      </c>
      <c r="D13" s="35" t="inlineStr">
        <is>
          <t>Track what each carrier actually pays as plan-level rates land (pairs with our 2027 Commission Rate Tracker).</t>
        </is>
      </c>
    </row>
    <row r="15" ht="24" customHeight="1">
      <c r="B15" s="5" t="inlineStr">
        <is>
          <t>WHAT CHANGES OCT 1, 2026  (CY2027 final rule — marketing-safeguard rollbacks)</t>
        </is>
      </c>
    </row>
    <row r="16" ht="22" customHeight="1">
      <c r="B16" s="31" t="inlineStr">
        <is>
          <t>Rule</t>
        </is>
      </c>
      <c r="C16" s="31" t="inlineStr">
        <is>
          <t>Through Sep 30, 2026</t>
        </is>
      </c>
      <c r="D16" s="31" t="inlineStr">
        <is>
          <t>From Oct 1, 2026</t>
        </is>
      </c>
    </row>
    <row r="17" ht="44" customHeight="1">
      <c r="B17" s="34" t="inlineStr">
        <is>
          <t>48-hour SOA wait</t>
        </is>
      </c>
      <c r="C17" s="35" t="inlineStr">
        <is>
          <t>SOA required ≥48 hours before a personal marketing appointment (walk-in / inbound-call exceptions).</t>
        </is>
      </c>
      <c r="D17" s="35" t="inlineStr">
        <is>
          <t>ELIMINATED — SOA agreed &amp; recorded before the appointment begins (in writing for in-person).</t>
        </is>
      </c>
    </row>
    <row r="18" ht="44" customHeight="1">
      <c r="B18" s="32" t="inlineStr">
        <is>
          <t>Educational → marketing event gap</t>
        </is>
      </c>
      <c r="C18" s="33" t="inlineStr">
        <is>
          <t>Events at the same location must sit at least 12 hours apart (gap eliminated Oct 1, 2026).</t>
        </is>
      </c>
      <c r="D18" s="33" t="inlineStr">
        <is>
          <t>Gap eliminated — back-to-back allowed IF attendees are told the meeting is transitioning and get a real chance to leave before marketing begins.</t>
        </is>
      </c>
    </row>
    <row r="19" ht="44" customHeight="1">
      <c r="B19" s="34" t="inlineStr">
        <is>
          <t>TPMO disclaimer timing</t>
        </is>
      </c>
      <c r="C19" s="35" t="inlineStr">
        <is>
          <t>Read within the first minute of a call.</t>
        </is>
      </c>
      <c r="D19" s="35" t="inlineStr">
        <is>
          <t>Read before discussing plan benefits.</t>
        </is>
      </c>
    </row>
    <row r="20" ht="44" customHeight="1">
      <c r="B20" s="32" t="inlineStr">
        <is>
          <t>Superlatives ('best', '#1')</t>
        </is>
      </c>
      <c r="C20" s="33" t="inlineStr">
        <is>
          <t>Allowed only with supporting documentation on file — mandate removed Oct 1, 2026.</t>
        </is>
      </c>
      <c r="D20" s="33" t="inlineStr">
        <is>
          <t>Documentation-on-file mandate removed — the ban on misleading claims still applies.</t>
        </is>
      </c>
    </row>
    <row r="21" ht="44" customHeight="1">
      <c r="B21" s="34" t="inlineStr">
        <is>
          <t>Sales/marketing call recordings</t>
        </is>
      </c>
      <c r="C21" s="35" t="inlineStr">
        <is>
          <t>Retain 10 years (splits to 6 years on Oct 1, 2026).</t>
        </is>
      </c>
      <c r="D21" s="35" t="inlineStr">
        <is>
          <t>Retain 6 years (audio years 1-3; audio or transcript years 4-6). Enrollment calls &amp; SOA records: still 10 years.</t>
        </is>
      </c>
    </row>
    <row r="22" ht="44" customHeight="1">
      <c r="B22" s="32" t="inlineStr">
        <is>
          <t>'Time &amp; manner' conversation limits</t>
        </is>
      </c>
      <c r="C22" s="33" t="inlineStr">
        <is>
          <t>Restrictions on when/how beneficiaries can talk with agents.</t>
        </is>
      </c>
      <c r="D22" s="33" t="inlineStr">
        <is>
          <t>Restrictions removed (per the CMS fact sheet).</t>
        </is>
      </c>
    </row>
    <row r="24" ht="46" customHeight="1">
      <c r="B24" s="24" t="inlineStr">
        <is>
          <t>Sources: CMS CY2027 MA &amp; Part D Final Rule (April 2026; 91 FR 17384; 42 CFR 422.2264 / 423.2264) + CMS CY2027 fact sheet (cms.gov) + CMS agent/broker compensation memo (June 1, 2026); cross-checked against Ritter and Savoy trade coverage, July 2026. Rules can shift before Oct 1 — verify with your FMO/carrier compliance before acting on any rollback.</t>
        </is>
      </c>
    </row>
  </sheetData>
  <mergeCells count="8">
    <mergeCell ref="A4:E4"/>
    <mergeCell ref="A2:E2"/>
    <mergeCell ref="B8:D8"/>
    <mergeCell ref="A1:E1"/>
    <mergeCell ref="B15:D15"/>
    <mergeCell ref="B6:D6"/>
    <mergeCell ref="B24:D24"/>
    <mergeCell ref="A3:E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
  <sheetViews>
    <sheetView showGridLines="0" workbookViewId="0">
      <pane ySplit="8" topLeftCell="A9" activePane="bottomLeft" state="frozen"/>
      <selection pane="bottomLeft" activeCell="A1" sqref="A1"/>
    </sheetView>
  </sheetViews>
  <sheetFormatPr baseColWidth="8" defaultRowHeight="15"/>
  <cols>
    <col width="3" customWidth="1" min="1" max="1"/>
    <col width="30" customWidth="1" min="2" max="2"/>
    <col width="13" customWidth="1" min="3" max="3"/>
    <col width="13" customWidth="1" min="4" max="4"/>
    <col width="13" customWidth="1" min="5" max="5"/>
    <col width="13" customWidth="1" min="6" max="6"/>
    <col width="12" customWidth="1" min="7" max="7"/>
    <col width="3" customWidth="1" min="8" max="8"/>
  </cols>
  <sheetData>
    <row r="1" ht="8" customHeight="1">
      <c r="A1" s="1" t="n"/>
    </row>
    <row r="2" ht="40" customHeight="1">
      <c r="A2" s="2" t="inlineStr">
        <is>
          <t>CMS 2027 MAXIMUM COMMISSION REFERENCE</t>
        </is>
      </c>
    </row>
    <row r="3" ht="20" customHeight="1">
      <c r="A3" s="3" t="inlineStr">
        <is>
          <t>Fair-Market-Value caps — the CEILING a carrier may pay, not what any one carrier will pay you</t>
        </is>
      </c>
    </row>
    <row r="4" ht="6" customHeight="1">
      <c r="A4" s="4" t="n"/>
    </row>
    <row r="6" ht="44" customHeight="1">
      <c r="B6" s="9" t="inlineStr">
        <is>
          <t>ⓘ  CMS's own published CY2027 national maximums (June 1, 2026 memo). They are the legal ceiling — NOT a specific carrier's actual rate. Plan-level carrier rates were still rolling out as of this kit's build; log each one as it lands (our 2027 Commission Rate Tracker is built for exactly that).</t>
        </is>
      </c>
    </row>
    <row r="8" ht="26" customHeight="1">
      <c r="B8" s="18" t="inlineStr">
        <is>
          <t>Region</t>
        </is>
      </c>
      <c r="C8" s="18" t="inlineStr">
        <is>
          <t>2026 Initial</t>
        </is>
      </c>
      <c r="D8" s="18" t="inlineStr">
        <is>
          <t>2027 Initial</t>
        </is>
      </c>
      <c r="E8" s="18" t="inlineStr">
        <is>
          <t>2026 Renewal</t>
        </is>
      </c>
      <c r="F8" s="18" t="inlineStr">
        <is>
          <t>2027 Renewal</t>
        </is>
      </c>
      <c r="G8" s="18" t="inlineStr">
        <is>
          <t>Δ Initial</t>
        </is>
      </c>
    </row>
    <row r="9" ht="22" customHeight="1">
      <c r="B9" s="28" t="inlineStr">
        <is>
          <t>National (all other states)  ·  MA / MAPD</t>
        </is>
      </c>
      <c r="C9" s="36" t="n">
        <v>694</v>
      </c>
      <c r="D9" s="36" t="n">
        <v>725</v>
      </c>
      <c r="E9" s="36" t="n">
        <v>347</v>
      </c>
      <c r="F9" s="36" t="n">
        <v>363</v>
      </c>
      <c r="G9" s="37">
        <f>TEXT(($D9-$C9)/$C9,"+0.0%")</f>
        <v/>
      </c>
    </row>
    <row r="10" ht="22" customHeight="1">
      <c r="B10" s="25" t="inlineStr">
        <is>
          <t>Connecticut / Pennsylvania / DC  ·  MA / MAPD</t>
        </is>
      </c>
      <c r="C10" s="38" t="n">
        <v>781</v>
      </c>
      <c r="D10" s="38" t="n">
        <v>816</v>
      </c>
      <c r="E10" s="38" t="n">
        <v>391</v>
      </c>
      <c r="F10" s="38" t="n">
        <v>408</v>
      </c>
      <c r="G10" s="39">
        <f>TEXT(($D10-$C10)/$C10,"+0.0%")</f>
        <v/>
      </c>
    </row>
    <row r="11" ht="22" customHeight="1">
      <c r="B11" s="28" t="inlineStr">
        <is>
          <t>California / New Jersey  ·  MA / MAPD</t>
        </is>
      </c>
      <c r="C11" s="36" t="n">
        <v>864</v>
      </c>
      <c r="D11" s="36" t="n">
        <v>902</v>
      </c>
      <c r="E11" s="36" t="n">
        <v>432</v>
      </c>
      <c r="F11" s="36" t="n">
        <v>451</v>
      </c>
      <c r="G11" s="37">
        <f>TEXT(($D11-$C11)/$C11,"+0.0%")</f>
        <v/>
      </c>
    </row>
    <row r="12" ht="22" customHeight="1">
      <c r="B12" s="25" t="inlineStr">
        <is>
          <t>Puerto Rico / U.S. Virgin Islands  ·  MA / MAPD</t>
        </is>
      </c>
      <c r="C12" s="38" t="n">
        <v>474</v>
      </c>
      <c r="D12" s="38" t="n">
        <v>495</v>
      </c>
      <c r="E12" s="38" t="n">
        <v>237</v>
      </c>
      <c r="F12" s="38" t="n">
        <v>248</v>
      </c>
      <c r="G12" s="39">
        <f>TEXT(($D12-$C12)/$C12,"+0.0%")</f>
        <v/>
      </c>
    </row>
    <row r="13" ht="22" customHeight="1">
      <c r="B13" s="28" t="inlineStr">
        <is>
          <t>Part D (PDP) — nationwide</t>
        </is>
      </c>
      <c r="C13" s="36" t="n">
        <v>114</v>
      </c>
      <c r="D13" s="36" t="n">
        <v>130</v>
      </c>
      <c r="E13" s="36" t="n">
        <v>57</v>
      </c>
      <c r="F13" s="36" t="n">
        <v>65</v>
      </c>
      <c r="G13" s="37">
        <f>TEXT(($D13-$C13)/$C13,"+0.0%")</f>
        <v/>
      </c>
    </row>
    <row r="15" ht="22" customHeight="1">
      <c r="B15" s="40" t="inlineStr">
        <is>
          <t>Referral fees (2027)</t>
        </is>
      </c>
      <c r="C15" s="41" t="inlineStr">
        <is>
          <t>MA plans: $100 per referral  ·  PDP plans: $25 per referral  (unchanged from 2026)</t>
        </is>
      </c>
    </row>
    <row r="17" ht="24" customHeight="1">
      <c r="B17" s="5" t="inlineStr">
        <is>
          <t>YOUR CONFIRMED RATE — ENTER ONCE YOUR FMO/CARRIER CONFIRMS</t>
        </is>
      </c>
    </row>
    <row r="18" ht="26" customHeight="1">
      <c r="B18" s="10" t="inlineStr">
        <is>
          <t>My region / carrier</t>
        </is>
      </c>
      <c r="C18" s="42" t="inlineStr">
        <is>
          <t>◄ enter here</t>
        </is>
      </c>
      <c r="E18" s="10" t="inlineStr">
        <is>
          <t>Confirmed initial $</t>
        </is>
      </c>
      <c r="F18" s="42" t="inlineStr">
        <is>
          <t>◄ enter here</t>
        </is>
      </c>
    </row>
    <row r="20" ht="46" customHeight="1">
      <c r="B20" s="24" t="inlineStr">
        <is>
          <t>PDP's +14% is the headline (initial $114→$130, renewal $57→$65) — the largest PDP jump in years. MA rises ~4.4-4.6% in every class. Verified against the CMS June 1, 2026 memo + trade coverage, July 2026.</t>
        </is>
      </c>
    </row>
  </sheetData>
  <mergeCells count="10">
    <mergeCell ref="A4:H4"/>
    <mergeCell ref="B20:G20"/>
    <mergeCell ref="A3:H3"/>
    <mergeCell ref="A2:H2"/>
    <mergeCell ref="C15:G15"/>
    <mergeCell ref="B17:G17"/>
    <mergeCell ref="F18:G18"/>
    <mergeCell ref="A1:H1"/>
    <mergeCell ref="C18:D18"/>
    <mergeCell ref="B6:G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 customWidth="1" min="1" max="1"/>
    <col width="34" customWidth="1" min="2" max="2"/>
    <col width="56" customWidth="1" min="3" max="3"/>
    <col width="3" customWidth="1" min="4" max="4"/>
  </cols>
  <sheetData>
    <row r="1" ht="8" customHeight="1">
      <c r="A1" s="1" t="n"/>
    </row>
    <row r="2" ht="40" customHeight="1">
      <c r="A2" s="2" t="inlineStr">
        <is>
          <t>Complete Your Agent Toolkit</t>
        </is>
      </c>
    </row>
    <row r="3" ht="20" customHeight="1">
      <c r="A3" s="3" t="inlineStr">
        <is>
          <t>You own one piece — here's the rest of the system. Bundles save 50%+ vs singles.</t>
        </is>
      </c>
    </row>
    <row r="4" ht="6" customHeight="1">
      <c r="A4" s="4" t="n"/>
    </row>
    <row r="6" ht="24" customHeight="1">
      <c r="B6" s="5" t="inlineStr">
        <is>
          <t>BUNDLE &amp; SAVE</t>
        </is>
      </c>
    </row>
    <row r="7" ht="40" customHeight="1">
      <c r="B7" s="6" t="inlineStr">
        <is>
          <t>Agency-in-a-Box  ·  the flagship</t>
        </is>
      </c>
      <c r="C7" s="7" t="inlineStr">
        <is>
          <t>Every tool in one download — CRM, compliance, retention &amp; income. Best value.</t>
        </is>
      </c>
    </row>
    <row r="8" ht="40" customHeight="1">
      <c r="B8" s="6" t="inlineStr">
        <is>
          <t>Compliance Suite</t>
        </is>
      </c>
      <c r="C8" s="7" t="inlineStr">
        <is>
          <t>SOA log, TCPA consent, CMS audit trail &amp; C-SNP/SSBCI eligibility — bundled.</t>
        </is>
      </c>
    </row>
    <row r="9" ht="40" customHeight="1">
      <c r="B9" s="6" t="inlineStr">
        <is>
          <t>Retention Suite</t>
        </is>
      </c>
      <c r="C9" s="7" t="inlineStr">
        <is>
          <t>Renewal radar, annual reviews, referral engine &amp; client onboarding.</t>
        </is>
      </c>
    </row>
    <row r="10" ht="40" customHeight="1">
      <c r="B10" s="6" t="inlineStr">
        <is>
          <t>Income &amp; Ops Suite</t>
        </is>
      </c>
      <c r="C10" s="7" t="inlineStr">
        <is>
          <t>Commission tracker, lead ROI, 1099 bookkeeping &amp; chargeback finder.</t>
        </is>
      </c>
    </row>
    <row r="12" ht="24" customHeight="1">
      <c r="B12" s="5" t="inlineStr">
        <is>
          <t>POPULAR SINGLES</t>
        </is>
      </c>
    </row>
    <row r="13" ht="44" customHeight="1">
      <c r="B13" s="8" t="inlineStr">
        <is>
          <t>Also in the shop</t>
        </is>
      </c>
      <c r="C13" s="7" t="inlineStr">
        <is>
          <t>IRMAA Calculator · Turning-65 Kit · AI Prompts for Agents · Commission Tracker · Cross-Sell Tracker · Appeals &amp; Prior-Auth Toolkit · OTC Cheat Sheet</t>
        </is>
      </c>
    </row>
    <row r="15" ht="26" customHeight="1">
      <c r="B15" s="43" t="inlineStr">
        <is>
          <t>🛍  Browse everything → https://templatetitanhq.etsy.com</t>
        </is>
      </c>
    </row>
    <row r="17" ht="46" customHeight="1">
      <c r="B17" s="24" t="inlineStr">
        <is>
          <t>Thank you for your purchase! An honest review helps this small shop a lot. Questions? Message us on Etsy — we reply fast.</t>
        </is>
      </c>
    </row>
  </sheetData>
  <mergeCells count="8">
    <mergeCell ref="A1:D1"/>
    <mergeCell ref="B6:C6"/>
    <mergeCell ref="B15:C15"/>
    <mergeCell ref="A4:D4"/>
    <mergeCell ref="A3:D3"/>
    <mergeCell ref="A2:D2"/>
    <mergeCell ref="B17:C17"/>
    <mergeCell ref="B12:C12"/>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2026-07-23T01:59:08Z</dcterms:created>
  <dcterms:modified xmlns:dcterms="http://purl.org/dc/terms/" xmlns:xsi="http://www.w3.org/2001/XMLSchema-instance" xsi:type="dcterms:W3CDTF">2026-07-23T01:59:08Z</dcterms:modified>
</cp:coreProperties>
</file>